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VRTM" sheetId="2" state="visible" r:id="rId4"/>
    <sheet name="Coverage Roll-Up" sheetId="3" state="visible" r:id="rId5"/>
  </sheets>
  <definedNames>
    <definedName function="false" hidden="false" localSheetId="1" name="_xlnm.Print_Titles" vbProcedure="false">VRTM!$5:$5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5" authorId="0">
      <text>
        <r>
          <rPr>
            <sz val="10"/>
            <rFont val="Arial"/>
            <family val="2"/>
          </rPr>
          <t xml:space="preserve">KPP / KSA / CTP / N/A (dropdown). The DoD criticality flag (replaces FAA's CPR).</t>
        </r>
      </text>
    </comment>
    <comment ref="E5" authorId="0">
      <text>
        <r>
          <rPr>
            <sz val="10"/>
            <rFont val="Arial"/>
            <family val="2"/>
          </rPr>
          <t xml:space="preserve">Enter T, A, I, or D (dropdown).</t>
        </r>
      </text>
    </comment>
    <comment ref="K5" authorId="0">
      <text>
        <r>
          <rPr>
            <sz val="10"/>
            <rFont val="Arial"/>
            <family val="2"/>
          </rPr>
          <t xml:space="preserve">Bind a number to a condition; state the pass/fail boundary explicitly.</t>
        </r>
      </text>
    </comment>
    <comment ref="O5" authorId="0">
      <text>
        <r>
          <rPr>
            <sz val="10"/>
            <rFont val="Arial"/>
            <family val="2"/>
          </rPr>
          <t xml:space="preserve">Pass / Fail / Partial / Deferred / Untested. Deferred is excluded from the completion denominator.</t>
        </r>
      </text>
    </comment>
  </commentList>
</comments>
</file>

<file path=xl/sharedStrings.xml><?xml version="1.0" encoding="utf-8"?>
<sst xmlns="http://schemas.openxmlformats.org/spreadsheetml/2006/main" count="263" uniqueCount="195">
  <si>
    <t xml:space="preserve">S Y S T E M S   E N G I N E E R I N G</t>
  </si>
  <si>
    <t xml:space="preserve">§</t>
  </si>
  <si>
    <t xml:space="preserve">DESKBOOK</t>
  </si>
  <si>
    <t xml:space="preserve">VERIFICATION MATRIX · WORKING TEMPLATE  ·  VCRM → VRTM / RVTM</t>
  </si>
  <si>
    <t xml:space="preserve">Build the VCRM, grow it into a VRTM / RVTM.</t>
  </si>
  <si>
    <t xml:space="preserve">Fill one row per requirement-verification line on the VRTM tab. The Coverage Roll-Up tab recomputes live. Structure adapted from FAA VVSPT-E5-GDE-017 (public) and mapped to DoD T&amp;E terminology.</t>
  </si>
  <si>
    <t xml:space="preserve">01   VERIFICATION METHODS · WHAT EACH ONE PROVES</t>
  </si>
  <si>
    <t xml:space="preserve">Code</t>
  </si>
  <si>
    <t xml:space="preserve">Method</t>
  </si>
  <si>
    <t xml:space="preserve">What it proves (evidence)</t>
  </si>
  <si>
    <t xml:space="preserve">Use when</t>
  </si>
  <si>
    <t xml:space="preserve">T</t>
  </si>
  <si>
    <t xml:space="preserve">Test</t>
  </si>
  <si>
    <t xml:space="preserve">Systematically exercise the item and record quantitative data; accept by comparing data to pre-set criteria.</t>
  </si>
  <si>
    <t xml:space="preserve">A measured number must be captured and judged against a threshold.</t>
  </si>
  <si>
    <t xml:space="preserve">A</t>
  </si>
  <si>
    <t xml:space="preserve">Analysis</t>
  </si>
  <si>
    <t xml:space="preserve">Models, simulation, equations, or similarity to a qualified item; calculated or representative data.</t>
  </si>
  <si>
    <t xml:space="preserve">Test is impractical or premature, or the condition can't be created.</t>
  </si>
  <si>
    <t xml:space="preserve">I</t>
  </si>
  <si>
    <t xml:space="preserve">Inspection</t>
  </si>
  <si>
    <t xml:space="preserve">Visual / dimensional exam of the item or its documentation against a standard — no lab instrumentation.</t>
  </si>
  <si>
    <t xml:space="preserve">Confirming a physical feature, marking, workmanship, or a certificate of compliance.</t>
  </si>
  <si>
    <t xml:space="preserve">D</t>
  </si>
  <si>
    <t xml:space="preserve">Demonstration</t>
  </si>
  <si>
    <t xml:space="preserve">Operate under a defined scenario and observe pass / fail; only observational data is recorded.</t>
  </si>
  <si>
    <t xml:space="preserve">Qualitative functional behavior — 'it worked' is the bar, no number captured.</t>
  </si>
  <si>
    <t xml:space="preserve">Test vs Demonstration: recorded quantitative data vs observation only.   'By similarity' is an Analysis argument — cite the qualified item.   A Certificate of Compliance is an Inspection.</t>
  </si>
  <si>
    <t xml:space="preserve">02   ONE MATRIX, THREE NAMES · KNOW THE SCOPE</t>
  </si>
  <si>
    <t xml:space="preserve">A TRUE VCRM (the minimum)</t>
  </si>
  <si>
    <t xml:space="preserve">A VRTM / RVTM (the VCRM, extended)</t>
  </si>
  <si>
    <t xml:space="preserve">•  Requirement ID</t>
  </si>
  <si>
    <t xml:space="preserve">+  …plus Parent / source trace</t>
  </si>
  <si>
    <t xml:space="preserve">•  Requirement text</t>
  </si>
  <si>
    <t xml:space="preserve">+  …plus Activity &amp; Test-Case ID</t>
  </si>
  <si>
    <t xml:space="preserve">•  Method  (T / A / I / D)</t>
  </si>
  <si>
    <t xml:space="preserve">+  …plus Success criteria</t>
  </si>
  <si>
    <t xml:space="preserve">•  Verification level</t>
  </si>
  <si>
    <t xml:space="preserve">+  …plus Run date &amp; Result</t>
  </si>
  <si>
    <t xml:space="preserve">•  T&amp;E phase  (optional)</t>
  </si>
  <si>
    <t xml:space="preserve">+  …plus Verification status</t>
  </si>
  <si>
    <t xml:space="preserve">Same backbone, different ambition. The VCRM answers HOW each requirement is verified; the VRTM / RVTM also answers WHETHER — and where the proof lives. FAA calls it a VRTM; industry also says RVTM. Don't call a half-built RVTM a VCRM.</t>
  </si>
  <si>
    <t xml:space="preserve">03   CRITICALITY (DoD)</t>
  </si>
  <si>
    <t xml:space="preserve">04   RESULT VOCAB</t>
  </si>
  <si>
    <t xml:space="preserve">KPP</t>
  </si>
  <si>
    <t xml:space="preserve">Key Performance Parameter — must-meet; failure can end the program.</t>
  </si>
  <si>
    <t xml:space="preserve">Pass</t>
  </si>
  <si>
    <t xml:space="preserve">Criteria met; evidence on file.</t>
  </si>
  <si>
    <t xml:space="preserve">KSA</t>
  </si>
  <si>
    <t xml:space="preserve">Key System Attribute — important, below KPP.</t>
  </si>
  <si>
    <t xml:space="preserve">Fail</t>
  </si>
  <si>
    <t xml:space="preserve">Run and did not meet criteria.</t>
  </si>
  <si>
    <t xml:space="preserve">CTP</t>
  </si>
  <si>
    <t xml:space="preserve">Critical Technical Parameter — DT&amp;E engineering measure.</t>
  </si>
  <si>
    <t xml:space="preserve">Partial</t>
  </si>
  <si>
    <t xml:space="preserve">Some criteria met / some events incomplete.</t>
  </si>
  <si>
    <t xml:space="preserve">N/A</t>
  </si>
  <si>
    <t xml:space="preserve">Not a critical requirement.</t>
  </si>
  <si>
    <t xml:space="preserve">Deferred</t>
  </si>
  <si>
    <t xml:space="preserve">Moved out of scope — excluded from completion denominator.</t>
  </si>
  <si>
    <t xml:space="preserve">Untested</t>
  </si>
  <si>
    <t xml:space="preserve">Not yet run.</t>
  </si>
  <si>
    <t xml:space="preserve">COI result is reported Yes / No / Limited.</t>
  </si>
  <si>
    <t xml:space="preserve">05   MEASURES (OT&amp;E) · COI → MOE / MOS → MOP</t>
  </si>
  <si>
    <t xml:space="preserve">COI (Critical Operational Issue) → MOE / MOS (effectiveness / suitability) → MOP (measurable performance). DT&amp;E verifies CTPs and the ability to meet KPPs / KSAs; OT&amp;E assesses COIs by tracing test cases to MOPs.</t>
  </si>
  <si>
    <t xml:space="preserve">06   HOW TO USE</t>
  </si>
  <si>
    <t xml:space="preserve">One row per requirement-verification LINE. A requirement verified by several methods or phases occupies several rows — repeat the Req ID.</t>
  </si>
  <si>
    <t xml:space="preserve">Pick a Method code (T/A/I/D); the full name fills in automatically.</t>
  </si>
  <si>
    <t xml:space="preserve">Flag criticality (KPP/KSA/CTP/N/A) and set the T&amp;E phase and activity.</t>
  </si>
  <si>
    <t xml:space="preserve">Write verifiable success criteria — bind a number to a condition.</t>
  </si>
  <si>
    <t xml:space="preserve">Record Test-Case ID, responsible org, evidence reference, run date, and Result.</t>
  </si>
  <si>
    <t xml:space="preserve">Read the Coverage Roll-Up — it counts verification lines and updates live.</t>
  </si>
  <si>
    <t xml:space="preserve">07   WRITING VERIFIABLE SUCCESS CRITERIA</t>
  </si>
  <si>
    <t xml:space="preserve">Bad</t>
  </si>
  <si>
    <t xml:space="preserve">Good</t>
  </si>
  <si>
    <t xml:space="preserve">✗  “low latency”</t>
  </si>
  <si>
    <t xml:space="preserve">✓  “≤ 2.0 s glass-to-glass, nominal link”</t>
  </si>
  <si>
    <t xml:space="preserve">✗  compound shall-statement</t>
  </si>
  <si>
    <t xml:space="preserve">✓  split, then one row each</t>
  </si>
  <si>
    <t xml:space="preserve">✗  Inspection for a perf threshold</t>
  </si>
  <si>
    <t xml:space="preserve">✓  Test for a measured value</t>
  </si>
  <si>
    <t xml:space="preserve">✗  “as required”</t>
  </si>
  <si>
    <t xml:space="preserve">✓  explicit limit + tolerance</t>
  </si>
  <si>
    <t xml:space="preserve">Teaching systems engineers the tools that matter.</t>
  </si>
  <si>
    <t xml:space="preserve">VRTM · VERIFICATION REQUIREMENTS TRACEABILITY MATRIX  (DoD-adapted)</t>
  </si>
  <si>
    <t xml:space="preserve">Methods: T Test · A Analysis · I Inspection · D Demonstration.   One row per verification line (repeat the Req ID for multiple methods/phases).   Highlighted Method cell = requirement present but no method assigned (orphan).</t>
  </si>
  <si>
    <t xml:space="preserve">Req ID</t>
  </si>
  <si>
    <t xml:space="preserve">Requirement (text)</t>
  </si>
  <si>
    <t xml:space="preserve">Parent / Source Trace</t>
  </si>
  <si>
    <t xml:space="preserve">Criticality (KPP/KSA/CTP)</t>
  </si>
  <si>
    <t xml:space="preserve">Method (name)</t>
  </si>
  <si>
    <t xml:space="preserve">Verification Level</t>
  </si>
  <si>
    <t xml:space="preserve">T&amp;E Phase</t>
  </si>
  <si>
    <t xml:space="preserve">Activity / Event</t>
  </si>
  <si>
    <t xml:space="preserve">Test Case / Proc ID</t>
  </si>
  <si>
    <t xml:space="preserve">Success Criteria (verifiable)</t>
  </si>
  <si>
    <t xml:space="preserve">Responsible (org / facility)</t>
  </si>
  <si>
    <t xml:space="preserve">Evidence / Results Ref</t>
  </si>
  <si>
    <t xml:space="preserve">Run Date</t>
  </si>
  <si>
    <t xml:space="preserve">Result</t>
  </si>
  <si>
    <t xml:space="preserve">Notes</t>
  </si>
  <si>
    <t xml:space="preserve">SR-2</t>
  </si>
  <si>
    <t xml:space="preserve">Provide EO/IR imagery to the MCE; end-to-end latency ≤ 2 s.</t>
  </si>
  <si>
    <t xml:space="preserve">CDD KPP-2</t>
  </si>
  <si>
    <t xml:space="preserve">System</t>
  </si>
  <si>
    <t xml:space="preserve">DT&amp;E</t>
  </si>
  <si>
    <t xml:space="preserve">SAT</t>
  </si>
  <si>
    <t xml:space="preserve">TC-014</t>
  </si>
  <si>
    <t xml:space="preserve">Glass-to-glass latency ≤ 2.0 s over 10 trials, nominal link.</t>
  </si>
  <si>
    <t xml:space="preserve">Gov SIL</t>
  </si>
  <si>
    <t xml:space="preserve">VR-014</t>
  </si>
  <si>
    <t xml:space="preserve">SR-12</t>
  </si>
  <si>
    <t xml:space="preserve">Endurance ≥ 10 h on station at full payload.</t>
  </si>
  <si>
    <t xml:space="preserve">CDD KPP-3</t>
  </si>
  <si>
    <t xml:space="preserve">Flight Test</t>
  </si>
  <si>
    <t xml:space="preserve">TC-022</t>
  </si>
  <si>
    <t xml:space="preserve">Measured endurance ≥ 10.0 h, full payload, ISA.</t>
  </si>
  <si>
    <t xml:space="preserve">Range Flt Test</t>
  </si>
  <si>
    <t xml:space="preserve">VR-022</t>
  </si>
  <si>
    <t xml:space="preserve">Achieved 8.7 h; CR open.</t>
  </si>
  <si>
    <t xml:space="preserve">SR-15</t>
  </si>
  <si>
    <t xml:space="preserve">With an airborne relay, operate ≥ 250 km.</t>
  </si>
  <si>
    <t xml:space="preserve">SR-14</t>
  </si>
  <si>
    <t xml:space="preserve">AR-008</t>
  </si>
  <si>
    <t xml:space="preserve">Link-budget analysis ≥ 250 km with relay, ≥ 10 dB margin.</t>
  </si>
  <si>
    <t xml:space="preserve">SE Analysis</t>
  </si>
  <si>
    <t xml:space="preserve">VR-008</t>
  </si>
  <si>
    <t xml:space="preserve">Relay flight deferred; analysis credited.</t>
  </si>
  <si>
    <t xml:space="preserve">SR-21</t>
  </si>
  <si>
    <t xml:space="preserve">Exterior markings and data plate present and legible.</t>
  </si>
  <si>
    <t xml:space="preserve">SRD-9</t>
  </si>
  <si>
    <t xml:space="preserve">Component</t>
  </si>
  <si>
    <t xml:space="preserve">QA Inspection</t>
  </si>
  <si>
    <t xml:space="preserve">QI-105</t>
  </si>
  <si>
    <t xml:space="preserve">Markings / data plate comply with MIL-STD-130N.</t>
  </si>
  <si>
    <t xml:space="preserve">QA</t>
  </si>
  <si>
    <t xml:space="preserve">VR-105</t>
  </si>
  <si>
    <t xml:space="preserve">SR-25</t>
  </si>
  <si>
    <t xml:space="preserve">Operator executes automated launch sequence from the GCS.</t>
  </si>
  <si>
    <t xml:space="preserve">CDD KSA-1</t>
  </si>
  <si>
    <t xml:space="preserve">OT&amp;E</t>
  </si>
  <si>
    <t xml:space="preserve">IOT&amp;E</t>
  </si>
  <si>
    <t xml:space="preserve">TC-040</t>
  </si>
  <si>
    <t xml:space="preserve">Automated launch sequence completes with no faults.</t>
  </si>
  <si>
    <t xml:space="preserve">OTA</t>
  </si>
  <si>
    <t xml:space="preserve">1 of 3 OT events incomplete.</t>
  </si>
  <si>
    <t xml:space="preserve">SR-30</t>
  </si>
  <si>
    <t xml:space="preserve">Implement cybersecurity controls per the RMF baseline.</t>
  </si>
  <si>
    <t xml:space="preserve">DoDI 8510.01</t>
  </si>
  <si>
    <t xml:space="preserve">ORPHAN — method not yet assigned.</t>
  </si>
  <si>
    <t xml:space="preserve">SR-40</t>
  </si>
  <si>
    <t xml:space="preserve">Provide a secondary SATCOM datalink.</t>
  </si>
  <si>
    <t xml:space="preserve">CDD KSA-2</t>
  </si>
  <si>
    <t xml:space="preserve">Subsystem</t>
  </si>
  <si>
    <t xml:space="preserve">FAT</t>
  </si>
  <si>
    <t xml:space="preserve">TC-045</t>
  </si>
  <si>
    <t xml:space="preserve">SATCOM link established and maintained ≥ 30 min.</t>
  </si>
  <si>
    <t xml:space="preserve">Vendor</t>
  </si>
  <si>
    <t xml:space="preserve">VR-045</t>
  </si>
  <si>
    <t xml:space="preserve">DT line (same req, see OT line below).</t>
  </si>
  <si>
    <t xml:space="preserve">TC-061</t>
  </si>
  <si>
    <t xml:space="preserve">Operator establishes SATCOM link in the field.</t>
  </si>
  <si>
    <t xml:space="preserve">OT line — second verification of the same requirement.</t>
  </si>
  <si>
    <t xml:space="preserve">COVERAGE ROLL-UP · LIVE FROM THE VRTM TAB</t>
  </si>
  <si>
    <t xml:space="preserve">01   PLANNING COVERAGE</t>
  </si>
  <si>
    <t xml:space="preserve">Verification lines (rows)</t>
  </si>
  <si>
    <t xml:space="preserve">Distinct requirements</t>
  </si>
  <si>
    <t xml:space="preserve">A requirement may span several lines.</t>
  </si>
  <si>
    <t xml:space="preserve">Method assigned</t>
  </si>
  <si>
    <t xml:space="preserve">Unassigned (orphans)</t>
  </si>
  <si>
    <t xml:space="preserve">Method coverage</t>
  </si>
  <si>
    <t xml:space="preserve">Share of lines with a method assigned — NOT verification done.</t>
  </si>
  <si>
    <t xml:space="preserve">02   METHOD MIX</t>
  </si>
  <si>
    <t xml:space="preserve">Test (T)</t>
  </si>
  <si>
    <t xml:space="preserve">Analysis (A)</t>
  </si>
  <si>
    <t xml:space="preserve">Inspection (I)</t>
  </si>
  <si>
    <t xml:space="preserve">Demonstration (D)</t>
  </si>
  <si>
    <t xml:space="preserve">Check — sum = assigned</t>
  </si>
  <si>
    <t xml:space="preserve">Should equal Method assigned.</t>
  </si>
  <si>
    <t xml:space="preserve">03   VERIFICATION RESULT</t>
  </si>
  <si>
    <t xml:space="preserve">Verification complete</t>
  </si>
  <si>
    <t xml:space="preserve">Pass ÷ (lines − Deferred). NOT the same as method coverage.</t>
  </si>
  <si>
    <t xml:space="preserve">Pass of all lines</t>
  </si>
  <si>
    <t xml:space="preserve">Pass ÷ all lines.</t>
  </si>
  <si>
    <t xml:space="preserve">04   COVERAGE BY CRITICALITY</t>
  </si>
  <si>
    <t xml:space="preserve">Flag</t>
  </si>
  <si>
    <t xml:space="preserve">Lines</t>
  </si>
  <si>
    <t xml:space="preserve">Passed</t>
  </si>
  <si>
    <t xml:space="preserve">% complete</t>
  </si>
  <si>
    <t xml:space="preserve">Use this to answer: are all KPPs verified?</t>
  </si>
  <si>
    <t xml:space="preserve">05   COVERAGE BY T&amp;E PHASE</t>
  </si>
  <si>
    <t xml:space="preserve">Phase</t>
  </si>
  <si>
    <t xml:space="preserve">LFT&amp;E</t>
  </si>
  <si>
    <t xml:space="preserve">06   COVERAGE BY LEVEL</t>
  </si>
  <si>
    <t xml:space="preserve">Level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</si>
</sst>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"/>
    <numFmt numFmtId="167" formatCode="0.0%"/>
  </numFmts>
  <fonts count="3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1F2A5E"/>
      <name val="IBM Plex Serif"/>
      <family val="0"/>
      <charset val="1"/>
    </font>
    <font>
      <b val="true"/>
      <sz val="18"/>
      <color rgb="FF1F2A5E"/>
      <name val="IBM Plex Serif"/>
      <family val="0"/>
      <charset val="1"/>
    </font>
    <font>
      <b val="true"/>
      <sz val="20"/>
      <color rgb="FF1F2A5E"/>
      <name val="IBM Plex Serif"/>
      <family val="0"/>
      <charset val="1"/>
    </font>
    <font>
      <sz val="8.5"/>
      <color rgb="FF1F2A5E"/>
      <name val="IBM Plex Mono"/>
      <family val="0"/>
      <charset val="1"/>
    </font>
    <font>
      <b val="true"/>
      <sz val="13"/>
      <color rgb="FF1F2A5E"/>
      <name val="IBM Plex Serif"/>
      <family val="0"/>
      <charset val="1"/>
    </font>
    <font>
      <sz val="9.5"/>
      <color rgb="FF615D52"/>
      <name val="IBM Plex Sans"/>
      <family val="0"/>
      <charset val="1"/>
    </font>
    <font>
      <b val="true"/>
      <sz val="12"/>
      <color rgb="FF1F2A5E"/>
      <name val="IBM Plex Serif"/>
      <family val="0"/>
      <charset val="1"/>
    </font>
    <font>
      <b val="true"/>
      <sz val="9.5"/>
      <color rgb="FFF4F2EC"/>
      <name val="IBM Plex Sans"/>
      <family val="0"/>
      <charset val="1"/>
    </font>
    <font>
      <b val="true"/>
      <sz val="11"/>
      <color rgb="FFF2901C"/>
      <name val="IBM Plex Mono"/>
      <family val="0"/>
      <charset val="1"/>
    </font>
    <font>
      <b val="true"/>
      <sz val="9.5"/>
      <color rgb="FF1F2A5E"/>
      <name val="IBM Plex Serif"/>
      <family val="0"/>
      <charset val="1"/>
    </font>
    <font>
      <sz val="9"/>
      <color rgb="FF0A0A0A"/>
      <name val="IBM Plex Sans"/>
      <family val="0"/>
      <charset val="1"/>
    </font>
    <font>
      <sz val="8.5"/>
      <color rgb="FF615D52"/>
      <name val="IBM Plex Sans"/>
      <family val="0"/>
      <charset val="1"/>
    </font>
    <font>
      <b val="true"/>
      <sz val="8.5"/>
      <color rgb="FF615D52"/>
      <name val="IBM Plex Sans"/>
      <family val="0"/>
      <charset val="1"/>
    </font>
    <font>
      <b val="true"/>
      <sz val="9.5"/>
      <color rgb="FFF2901C"/>
      <name val="IBM Plex Mono"/>
      <family val="0"/>
      <charset val="1"/>
    </font>
    <font>
      <sz val="8.6"/>
      <color rgb="FF0A0A0A"/>
      <name val="IBM Plex Sans"/>
      <family val="0"/>
      <charset val="1"/>
    </font>
    <font>
      <b val="true"/>
      <i val="true"/>
      <sz val="8.3"/>
      <color rgb="FF615D52"/>
      <name val="IBM Plex Sans"/>
      <family val="0"/>
      <charset val="1"/>
    </font>
    <font>
      <sz val="9"/>
      <color rgb="FF8C2F23"/>
      <name val="IBM Plex Sans"/>
      <family val="0"/>
      <charset val="1"/>
    </font>
    <font>
      <sz val="9"/>
      <color rgb="FF1F5E2A"/>
      <name val="IBM Plex Sans"/>
      <family val="0"/>
      <charset val="1"/>
    </font>
    <font>
      <i val="true"/>
      <sz val="9"/>
      <color rgb="FF615D52"/>
      <name val="IBM Plex Serif"/>
      <family val="0"/>
      <charset val="1"/>
    </font>
    <font>
      <b val="true"/>
      <sz val="9"/>
      <color rgb="FFF4F2EC"/>
      <name val="IBM Plex Sans"/>
      <family val="0"/>
      <charset val="1"/>
    </font>
    <font>
      <b val="true"/>
      <sz val="9"/>
      <color rgb="FFF2901C"/>
      <name val="IBM Plex Mono"/>
      <family val="0"/>
      <charset val="1"/>
    </font>
    <font>
      <b val="true"/>
      <sz val="10"/>
      <color rgb="FFF2901C"/>
      <name val="IBM Plex Mono"/>
      <family val="0"/>
      <charset val="1"/>
    </font>
    <font>
      <i val="true"/>
      <sz val="9"/>
      <color rgb="FF615D52"/>
      <name val="IBM Plex Sans"/>
      <family val="0"/>
      <charset val="1"/>
    </font>
    <font>
      <sz val="9"/>
      <color rgb="FF1F2A5E"/>
      <name val="IBM Plex Mono"/>
      <family val="0"/>
      <charset val="1"/>
    </font>
    <font>
      <sz val="10"/>
      <name val="Arial"/>
      <family val="2"/>
    </font>
    <font>
      <b val="true"/>
      <sz val="11.5"/>
      <color rgb="FF1F2A5E"/>
      <name val="IBM Plex Serif"/>
      <family val="0"/>
      <charset val="1"/>
    </font>
    <font>
      <sz val="9.5"/>
      <color rgb="FF0A0A0A"/>
      <name val="IBM Plex Sans"/>
      <family val="0"/>
      <charset val="1"/>
    </font>
    <font>
      <b val="true"/>
      <sz val="10"/>
      <color rgb="FF1F2A5E"/>
      <name val="IBM Plex Mono"/>
      <family val="0"/>
      <charset val="1"/>
    </font>
    <font>
      <i val="true"/>
      <sz val="8.4"/>
      <color rgb="FF615D52"/>
      <name val="IBM Plex Sans"/>
      <family val="0"/>
      <charset val="1"/>
    </font>
    <font>
      <b val="true"/>
      <sz val="9.5"/>
      <color rgb="FF0A0A0A"/>
      <name val="IBM Plex Sans"/>
      <family val="0"/>
      <charset val="1"/>
    </font>
    <font>
      <b val="true"/>
      <sz val="11"/>
      <color rgb="FF1F2A5E"/>
      <name val="IBM Plex Mono"/>
      <family val="0"/>
      <charset val="1"/>
    </font>
    <font>
      <sz val="10"/>
      <color rgb="FF0A0A0A"/>
      <name val="IBM Plex Sans"/>
      <family val="0"/>
      <charset val="1"/>
    </font>
    <font>
      <b val="true"/>
      <i val="true"/>
      <sz val="8.4"/>
      <color rgb="FFF2901C"/>
      <name val="IBM Plex Sans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4F2EC"/>
        <bgColor rgb="FFECE9DE"/>
      </patternFill>
    </fill>
    <fill>
      <patternFill patternType="solid">
        <fgColor rgb="FF1F2A5E"/>
        <bgColor rgb="FF333399"/>
      </patternFill>
    </fill>
    <fill>
      <patternFill patternType="solid">
        <fgColor rgb="FFE6E2D5"/>
        <bgColor rgb="FFE5E2D6"/>
      </patternFill>
    </fill>
    <fill>
      <patternFill patternType="solid">
        <fgColor rgb="FFEBE7DA"/>
        <bgColor rgb="FFECE9DE"/>
      </patternFill>
    </fill>
    <fill>
      <patternFill patternType="solid">
        <fgColor rgb="FFECE9DE"/>
        <bgColor rgb="FFEBE7DA"/>
      </patternFill>
    </fill>
    <fill>
      <patternFill patternType="solid">
        <fgColor rgb="FFFBE7CE"/>
        <bgColor rgb="FFECE4D1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>
        <color rgb="FF1F2A5E"/>
      </left>
      <right/>
      <top style="medium">
        <color rgb="FF1F2A5E"/>
      </top>
      <bottom/>
      <diagonal/>
    </border>
    <border diagonalUp="false" diagonalDown="false">
      <left/>
      <right style="medium">
        <color rgb="FF1F2A5E"/>
      </right>
      <top/>
      <bottom style="medium">
        <color rgb="FF1F2A5E"/>
      </bottom>
      <diagonal/>
    </border>
    <border diagonalUp="false" diagonalDown="false">
      <left/>
      <right/>
      <top/>
      <bottom style="medium">
        <color rgb="FF1F2A5E"/>
      </bottom>
      <diagonal/>
    </border>
    <border diagonalUp="false" diagonalDown="false">
      <left style="thin">
        <color rgb="FFCFC9B8"/>
      </left>
      <right style="thin">
        <color rgb="FFCFC9B8"/>
      </right>
      <top style="thin">
        <color rgb="FFCFC9B8"/>
      </top>
      <bottom style="thin">
        <color rgb="FFCFC9B8"/>
      </bottom>
      <diagonal/>
    </border>
    <border diagonalUp="false" diagonalDown="false">
      <left style="thin">
        <color rgb="FFDCD7C7"/>
      </left>
      <right style="thin">
        <color rgb="FFDCD7C7"/>
      </right>
      <top style="thin">
        <color rgb="FFDCD7C7"/>
      </top>
      <bottom style="thin">
        <color rgb="FFDCD7C7"/>
      </bottom>
      <diagonal/>
    </border>
    <border diagonalUp="false" diagonalDown="false">
      <left style="thin">
        <color rgb="FF1F2A5E"/>
      </left>
      <right/>
      <top style="medium">
        <color rgb="FF1F2A5E"/>
      </top>
      <bottom/>
      <diagonal/>
    </border>
    <border diagonalUp="false" diagonalDown="false">
      <left/>
      <right/>
      <top style="medium">
        <color rgb="FF1F2A5E"/>
      </top>
      <bottom/>
      <diagonal/>
    </border>
    <border diagonalUp="false" diagonalDown="false">
      <left/>
      <right/>
      <top/>
      <bottom style="thin">
        <color rgb="FFF2901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5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6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6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6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7" fillId="6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34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IBM Plex Mono"/>
        <charset val="1"/>
        <family val="0"/>
        <b val="1"/>
        <color rgb="FF8C2F23"/>
      </font>
      <fill>
        <patternFill>
          <bgColor rgb="FFEEDDD7"/>
        </patternFill>
      </fill>
    </dxf>
    <dxf>
      <font>
        <name val="IBM Plex Sans"/>
        <charset val="1"/>
        <family val="0"/>
        <b val="1"/>
        <color rgb="FF1F5E2A"/>
      </font>
      <fill>
        <patternFill>
          <bgColor rgb="FFE1E8DA"/>
        </patternFill>
      </fill>
    </dxf>
    <dxf>
      <font>
        <name val="IBM Plex Sans"/>
        <charset val="1"/>
        <family val="0"/>
        <b val="1"/>
        <color rgb="FF8C2F23"/>
      </font>
      <fill>
        <patternFill>
          <bgColor rgb="FFEEDDD7"/>
        </patternFill>
      </fill>
    </dxf>
    <dxf>
      <font>
        <name val="IBM Plex Sans"/>
        <charset val="1"/>
        <family val="0"/>
        <b val="1"/>
        <color rgb="FF7A5A12"/>
      </font>
      <fill>
        <patternFill>
          <bgColor rgb="FFECE4D1"/>
        </patternFill>
      </fill>
    </dxf>
    <dxf>
      <font>
        <name val="IBM Plex Sans"/>
        <charset val="1"/>
        <family val="0"/>
        <b val="1"/>
        <color rgb="FF6B675C"/>
      </font>
      <fill>
        <patternFill>
          <bgColor rgb="FFE5E2D6"/>
        </patternFill>
      </fill>
    </dxf>
    <dxf>
      <font>
        <name val="IBM Plex Sans"/>
        <charset val="1"/>
        <family val="0"/>
        <b val="1"/>
        <color rgb="FF8A867A"/>
      </font>
      <fill>
        <patternFill>
          <bgColor rgb="FFECE9DE"/>
        </patternFill>
      </fill>
    </dxf>
  </dxfs>
  <colors>
    <indexedColors>
      <rgbColor rgb="FF000000"/>
      <rgbColor rgb="FFF4F2EC"/>
      <rgbColor rgb="FFFF0000"/>
      <rgbColor rgb="FF00FF00"/>
      <rgbColor rgb="FF0000FF"/>
      <rgbColor rgb="FFFFFF00"/>
      <rgbColor rgb="FFFF00FF"/>
      <rgbColor rgb="FF00FFFF"/>
      <rgbColor rgb="FF800000"/>
      <rgbColor rgb="FF1F5E2A"/>
      <rgbColor rgb="FF000080"/>
      <rgbColor rgb="FF7A5A12"/>
      <rgbColor rgb="FF800080"/>
      <rgbColor rgb="FF008080"/>
      <rgbColor rgb="FFCFC9B8"/>
      <rgbColor rgb="FF8A867A"/>
      <rgbColor rgb="FF9999FF"/>
      <rgbColor rgb="FF993366"/>
      <rgbColor rgb="FFFBE7CE"/>
      <rgbColor rgb="FFECE9DE"/>
      <rgbColor rgb="FF660066"/>
      <rgbColor rgb="FFFF8080"/>
      <rgbColor rgb="FF0066CC"/>
      <rgbColor rgb="FFDCD7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E7DA"/>
      <rgbColor rgb="FFE1E8DA"/>
      <rgbColor rgb="FFECE4D1"/>
      <rgbColor rgb="FFE5E2D6"/>
      <rgbColor rgb="FFE6E2D5"/>
      <rgbColor rgb="FFCC99FF"/>
      <rgbColor rgb="FFEEDDD7"/>
      <rgbColor rgb="FF3366FF"/>
      <rgbColor rgb="FF33CCCC"/>
      <rgbColor rgb="FF99CC00"/>
      <rgbColor rgb="FFFFCC00"/>
      <rgbColor rgb="FFF2901C"/>
      <rgbColor rgb="FFFF6600"/>
      <rgbColor rgb="FF6B675C"/>
      <rgbColor rgb="FF969696"/>
      <rgbColor rgb="FF1F2A5E"/>
      <rgbColor rgb="FF339966"/>
      <rgbColor rgb="FF0A0A0A"/>
      <rgbColor rgb="FF333300"/>
      <rgbColor rgb="FF8C2F23"/>
      <rgbColor rgb="FF993366"/>
      <rgbColor rgb="FF333399"/>
      <rgbColor rgb="FF615D5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5"/>
    <col collapsed="false" customWidth="true" hidden="false" outlineLevel="0" max="3" min="3" style="0" width="18"/>
    <col collapsed="false" customWidth="true" hidden="false" outlineLevel="0" max="4" min="4" style="0" width="44"/>
    <col collapsed="false" customWidth="true" hidden="false" outlineLevel="0" max="5" min="5" style="0" width="40"/>
    <col collapsed="false" customWidth="true" hidden="false" outlineLevel="0" max="6" min="6" style="0" width="3"/>
  </cols>
  <sheetData>
    <row r="1" customFormat="false" ht="15" hidden="false" customHeight="true" outlineLevel="0" collapsed="false">
      <c r="A1" s="1"/>
      <c r="B1" s="2" t="s">
        <v>0</v>
      </c>
      <c r="C1" s="2"/>
      <c r="D1" s="2"/>
      <c r="E1" s="2"/>
      <c r="F1" s="2"/>
    </row>
    <row r="2" customFormat="false" ht="25.5" hidden="false" customHeight="true" outlineLevel="0" collapsed="false">
      <c r="A2" s="3" t="s">
        <v>1</v>
      </c>
      <c r="B2" s="4" t="s">
        <v>2</v>
      </c>
      <c r="C2" s="4"/>
      <c r="D2" s="4"/>
      <c r="E2" s="4"/>
      <c r="F2" s="4"/>
    </row>
    <row r="3" customFormat="false" ht="15" hidden="false" customHeight="true" outlineLevel="0" collapsed="false">
      <c r="A3" s="5"/>
      <c r="B3" s="6" t="s">
        <v>3</v>
      </c>
      <c r="C3" s="6"/>
      <c r="D3" s="6"/>
      <c r="E3" s="6"/>
      <c r="F3" s="6"/>
    </row>
    <row r="4" customFormat="false" ht="15" hidden="false" customHeight="false" outlineLevel="0" collapsed="false">
      <c r="A4" s="7"/>
      <c r="B4" s="7"/>
      <c r="C4" s="7"/>
      <c r="D4" s="7"/>
      <c r="E4" s="7"/>
      <c r="F4" s="7"/>
    </row>
    <row r="5" customFormat="false" ht="16.15" hidden="false" customHeight="false" outlineLevel="0" collapsed="false">
      <c r="A5" s="8" t="s">
        <v>4</v>
      </c>
      <c r="B5" s="8"/>
      <c r="C5" s="8"/>
      <c r="D5" s="8"/>
      <c r="E5" s="8"/>
      <c r="F5" s="8"/>
    </row>
    <row r="6" customFormat="false" ht="30" hidden="false" customHeight="true" outlineLevel="0" collapsed="false">
      <c r="A6" s="9" t="s">
        <v>5</v>
      </c>
      <c r="B6" s="9"/>
      <c r="C6" s="9"/>
      <c r="D6" s="9"/>
      <c r="E6" s="9"/>
      <c r="F6" s="9"/>
    </row>
    <row r="7" customFormat="false" ht="15" hidden="false" customHeight="false" outlineLevel="0" collapsed="false">
      <c r="A7" s="7"/>
      <c r="B7" s="7"/>
      <c r="C7" s="7"/>
      <c r="D7" s="7"/>
      <c r="E7" s="7"/>
      <c r="F7" s="7"/>
    </row>
    <row r="8" customFormat="false" ht="15" hidden="false" customHeight="false" outlineLevel="0" collapsed="false">
      <c r="A8" s="7"/>
      <c r="B8" s="10" t="s">
        <v>6</v>
      </c>
      <c r="C8" s="10"/>
      <c r="D8" s="10"/>
      <c r="E8" s="10"/>
      <c r="F8" s="7"/>
    </row>
    <row r="9" customFormat="false" ht="15" hidden="false" customHeight="false" outlineLevel="0" collapsed="false">
      <c r="A9" s="7"/>
      <c r="B9" s="11" t="s">
        <v>7</v>
      </c>
      <c r="C9" s="12" t="s">
        <v>8</v>
      </c>
      <c r="D9" s="12" t="s">
        <v>9</v>
      </c>
      <c r="E9" s="12" t="s">
        <v>10</v>
      </c>
      <c r="F9" s="7"/>
    </row>
    <row r="10" customFormat="false" ht="30" hidden="false" customHeight="true" outlineLevel="0" collapsed="false">
      <c r="A10" s="7"/>
      <c r="B10" s="13" t="s">
        <v>11</v>
      </c>
      <c r="C10" s="14" t="s">
        <v>12</v>
      </c>
      <c r="D10" s="15" t="s">
        <v>13</v>
      </c>
      <c r="E10" s="15" t="s">
        <v>14</v>
      </c>
      <c r="F10" s="7"/>
    </row>
    <row r="11" customFormat="false" ht="30" hidden="false" customHeight="true" outlineLevel="0" collapsed="false">
      <c r="A11" s="7"/>
      <c r="B11" s="13" t="s">
        <v>15</v>
      </c>
      <c r="C11" s="14" t="s">
        <v>16</v>
      </c>
      <c r="D11" s="15" t="s">
        <v>17</v>
      </c>
      <c r="E11" s="15" t="s">
        <v>18</v>
      </c>
      <c r="F11" s="7"/>
    </row>
    <row r="12" customFormat="false" ht="30" hidden="false" customHeight="true" outlineLevel="0" collapsed="false">
      <c r="A12" s="7"/>
      <c r="B12" s="13" t="s">
        <v>19</v>
      </c>
      <c r="C12" s="14" t="s">
        <v>20</v>
      </c>
      <c r="D12" s="15" t="s">
        <v>21</v>
      </c>
      <c r="E12" s="15" t="s">
        <v>22</v>
      </c>
      <c r="F12" s="7"/>
    </row>
    <row r="13" customFormat="false" ht="30" hidden="false" customHeight="true" outlineLevel="0" collapsed="false">
      <c r="A13" s="7"/>
      <c r="B13" s="13" t="s">
        <v>23</v>
      </c>
      <c r="C13" s="14" t="s">
        <v>24</v>
      </c>
      <c r="D13" s="15" t="s">
        <v>25</v>
      </c>
      <c r="E13" s="15" t="s">
        <v>26</v>
      </c>
      <c r="F13" s="7"/>
    </row>
    <row r="14" customFormat="false" ht="24" hidden="false" customHeight="true" outlineLevel="0" collapsed="false">
      <c r="A14" s="7"/>
      <c r="B14" s="16" t="s">
        <v>27</v>
      </c>
      <c r="C14" s="16"/>
      <c r="D14" s="16"/>
      <c r="E14" s="16"/>
      <c r="F14" s="7"/>
    </row>
    <row r="15" customFormat="false" ht="15" hidden="false" customHeight="false" outlineLevel="0" collapsed="false">
      <c r="A15" s="7"/>
      <c r="B15" s="7"/>
      <c r="C15" s="7"/>
      <c r="D15" s="7"/>
      <c r="E15" s="7"/>
      <c r="F15" s="7"/>
    </row>
    <row r="16" customFormat="false" ht="15" hidden="false" customHeight="false" outlineLevel="0" collapsed="false">
      <c r="A16" s="7"/>
      <c r="B16" s="10" t="s">
        <v>28</v>
      </c>
      <c r="C16" s="10"/>
      <c r="D16" s="10"/>
      <c r="E16" s="10"/>
      <c r="F16" s="7"/>
    </row>
    <row r="17" customFormat="false" ht="15" hidden="false" customHeight="true" outlineLevel="0" collapsed="false">
      <c r="A17" s="7"/>
      <c r="B17" s="11" t="s">
        <v>29</v>
      </c>
      <c r="C17" s="11"/>
      <c r="D17" s="11" t="s">
        <v>30</v>
      </c>
      <c r="E17" s="11"/>
      <c r="F17" s="7"/>
    </row>
    <row r="18" customFormat="false" ht="15" hidden="false" customHeight="true" outlineLevel="0" collapsed="false">
      <c r="A18" s="7"/>
      <c r="B18" s="17" t="s">
        <v>31</v>
      </c>
      <c r="C18" s="17"/>
      <c r="D18" s="17" t="s">
        <v>32</v>
      </c>
      <c r="E18" s="17"/>
      <c r="F18" s="7"/>
    </row>
    <row r="19" customFormat="false" ht="15" hidden="false" customHeight="true" outlineLevel="0" collapsed="false">
      <c r="A19" s="7"/>
      <c r="B19" s="15" t="s">
        <v>33</v>
      </c>
      <c r="C19" s="15"/>
      <c r="D19" s="15" t="s">
        <v>34</v>
      </c>
      <c r="E19" s="15"/>
      <c r="F19" s="7"/>
    </row>
    <row r="20" customFormat="false" ht="15" hidden="false" customHeight="true" outlineLevel="0" collapsed="false">
      <c r="A20" s="7"/>
      <c r="B20" s="17" t="s">
        <v>35</v>
      </c>
      <c r="C20" s="17"/>
      <c r="D20" s="17" t="s">
        <v>36</v>
      </c>
      <c r="E20" s="17"/>
      <c r="F20" s="7"/>
    </row>
    <row r="21" customFormat="false" ht="15" hidden="false" customHeight="true" outlineLevel="0" collapsed="false">
      <c r="A21" s="7"/>
      <c r="B21" s="15" t="s">
        <v>37</v>
      </c>
      <c r="C21" s="15"/>
      <c r="D21" s="15" t="s">
        <v>38</v>
      </c>
      <c r="E21" s="15"/>
      <c r="F21" s="7"/>
    </row>
    <row r="22" customFormat="false" ht="15" hidden="false" customHeight="true" outlineLevel="0" collapsed="false">
      <c r="A22" s="7"/>
      <c r="B22" s="17" t="s">
        <v>39</v>
      </c>
      <c r="C22" s="17"/>
      <c r="D22" s="17" t="s">
        <v>40</v>
      </c>
      <c r="E22" s="17"/>
      <c r="F22" s="7"/>
    </row>
    <row r="23" customFormat="false" ht="25.5" hidden="false" customHeight="true" outlineLevel="0" collapsed="false">
      <c r="A23" s="7"/>
      <c r="B23" s="18" t="s">
        <v>41</v>
      </c>
      <c r="C23" s="18"/>
      <c r="D23" s="18"/>
      <c r="E23" s="18"/>
      <c r="F23" s="7"/>
    </row>
    <row r="24" customFormat="false" ht="15" hidden="false" customHeight="false" outlineLevel="0" collapsed="false">
      <c r="A24" s="7"/>
      <c r="B24" s="7"/>
      <c r="C24" s="7"/>
      <c r="D24" s="7"/>
      <c r="E24" s="7"/>
      <c r="F24" s="7"/>
    </row>
    <row r="25" customFormat="false" ht="15" hidden="false" customHeight="false" outlineLevel="0" collapsed="false">
      <c r="A25" s="7"/>
      <c r="B25" s="10" t="s">
        <v>42</v>
      </c>
      <c r="C25" s="10"/>
      <c r="D25" s="10" t="s">
        <v>43</v>
      </c>
      <c r="E25" s="10"/>
      <c r="F25" s="7"/>
    </row>
    <row r="26" customFormat="false" ht="21.75" hidden="false" customHeight="true" outlineLevel="0" collapsed="false">
      <c r="A26" s="7"/>
      <c r="B26" s="19" t="s">
        <v>44</v>
      </c>
      <c r="C26" s="20" t="s">
        <v>45</v>
      </c>
      <c r="D26" s="21" t="s">
        <v>46</v>
      </c>
      <c r="E26" s="20" t="s">
        <v>47</v>
      </c>
      <c r="F26" s="7"/>
    </row>
    <row r="27" customFormat="false" ht="21.75" hidden="false" customHeight="true" outlineLevel="0" collapsed="false">
      <c r="A27" s="7"/>
      <c r="B27" s="19" t="s">
        <v>48</v>
      </c>
      <c r="C27" s="20" t="s">
        <v>49</v>
      </c>
      <c r="D27" s="21" t="s">
        <v>50</v>
      </c>
      <c r="E27" s="20" t="s">
        <v>51</v>
      </c>
      <c r="F27" s="7"/>
    </row>
    <row r="28" customFormat="false" ht="21.75" hidden="false" customHeight="true" outlineLevel="0" collapsed="false">
      <c r="A28" s="7"/>
      <c r="B28" s="19" t="s">
        <v>52</v>
      </c>
      <c r="C28" s="20" t="s">
        <v>53</v>
      </c>
      <c r="D28" s="21" t="s">
        <v>54</v>
      </c>
      <c r="E28" s="20" t="s">
        <v>55</v>
      </c>
      <c r="F28" s="7"/>
    </row>
    <row r="29" customFormat="false" ht="21.75" hidden="false" customHeight="true" outlineLevel="0" collapsed="false">
      <c r="A29" s="7"/>
      <c r="B29" s="19" t="s">
        <v>56</v>
      </c>
      <c r="C29" s="20" t="s">
        <v>57</v>
      </c>
      <c r="D29" s="21" t="s">
        <v>58</v>
      </c>
      <c r="E29" s="20" t="s">
        <v>59</v>
      </c>
      <c r="F29" s="7"/>
    </row>
    <row r="30" customFormat="false" ht="21.75" hidden="false" customHeight="true" outlineLevel="0" collapsed="false">
      <c r="A30" s="7"/>
      <c r="B30" s="7"/>
      <c r="C30" s="7"/>
      <c r="D30" s="21" t="s">
        <v>60</v>
      </c>
      <c r="E30" s="20" t="s">
        <v>61</v>
      </c>
      <c r="F30" s="7"/>
    </row>
    <row r="31" customFormat="false" ht="15" hidden="false" customHeight="false" outlineLevel="0" collapsed="false">
      <c r="A31" s="7"/>
      <c r="B31" s="7"/>
      <c r="C31" s="7"/>
      <c r="D31" s="22" t="s">
        <v>62</v>
      </c>
      <c r="E31" s="22"/>
      <c r="F31" s="7"/>
    </row>
    <row r="32" customFormat="false" ht="15" hidden="false" customHeight="false" outlineLevel="0" collapsed="false">
      <c r="A32" s="7"/>
      <c r="B32" s="7"/>
      <c r="C32" s="7"/>
      <c r="D32" s="7"/>
      <c r="E32" s="7"/>
      <c r="F32" s="7"/>
    </row>
    <row r="33" customFormat="false" ht="15" hidden="false" customHeight="false" outlineLevel="0" collapsed="false">
      <c r="A33" s="7"/>
      <c r="B33" s="10" t="s">
        <v>63</v>
      </c>
      <c r="C33" s="10"/>
      <c r="D33" s="10"/>
      <c r="E33" s="10"/>
      <c r="F33" s="7"/>
    </row>
    <row r="34" customFormat="false" ht="27.75" hidden="false" customHeight="true" outlineLevel="0" collapsed="false">
      <c r="A34" s="7"/>
      <c r="B34" s="23" t="s">
        <v>64</v>
      </c>
      <c r="C34" s="23"/>
      <c r="D34" s="23"/>
      <c r="E34" s="23"/>
      <c r="F34" s="7"/>
    </row>
    <row r="35" customFormat="false" ht="15" hidden="false" customHeight="false" outlineLevel="0" collapsed="false">
      <c r="A35" s="7"/>
      <c r="B35" s="7"/>
      <c r="C35" s="7"/>
      <c r="D35" s="7"/>
      <c r="E35" s="7"/>
      <c r="F35" s="7"/>
    </row>
    <row r="36" customFormat="false" ht="15" hidden="false" customHeight="false" outlineLevel="0" collapsed="false">
      <c r="A36" s="7"/>
      <c r="B36" s="10" t="s">
        <v>65</v>
      </c>
      <c r="C36" s="10"/>
      <c r="D36" s="10"/>
      <c r="E36" s="10"/>
      <c r="F36" s="7"/>
    </row>
    <row r="37" customFormat="false" ht="24" hidden="false" customHeight="true" outlineLevel="0" collapsed="false">
      <c r="A37" s="7"/>
      <c r="B37" s="24" t="n">
        <v>1</v>
      </c>
      <c r="C37" s="23" t="s">
        <v>66</v>
      </c>
      <c r="D37" s="23"/>
      <c r="E37" s="23"/>
      <c r="F37" s="7"/>
    </row>
    <row r="38" customFormat="false" ht="18" hidden="false" customHeight="true" outlineLevel="0" collapsed="false">
      <c r="A38" s="7"/>
      <c r="B38" s="24" t="n">
        <v>2</v>
      </c>
      <c r="C38" s="23" t="s">
        <v>67</v>
      </c>
      <c r="D38" s="23"/>
      <c r="E38" s="23"/>
      <c r="F38" s="7"/>
    </row>
    <row r="39" customFormat="false" ht="18" hidden="false" customHeight="true" outlineLevel="0" collapsed="false">
      <c r="A39" s="7"/>
      <c r="B39" s="24" t="n">
        <v>3</v>
      </c>
      <c r="C39" s="23" t="s">
        <v>68</v>
      </c>
      <c r="D39" s="23"/>
      <c r="E39" s="23"/>
      <c r="F39" s="7"/>
    </row>
    <row r="40" customFormat="false" ht="18" hidden="false" customHeight="true" outlineLevel="0" collapsed="false">
      <c r="A40" s="7"/>
      <c r="B40" s="24" t="n">
        <v>4</v>
      </c>
      <c r="C40" s="23" t="s">
        <v>69</v>
      </c>
      <c r="D40" s="23"/>
      <c r="E40" s="23"/>
      <c r="F40" s="7"/>
    </row>
    <row r="41" customFormat="false" ht="18" hidden="false" customHeight="true" outlineLevel="0" collapsed="false">
      <c r="A41" s="7"/>
      <c r="B41" s="24" t="n">
        <v>5</v>
      </c>
      <c r="C41" s="23" t="s">
        <v>70</v>
      </c>
      <c r="D41" s="23"/>
      <c r="E41" s="23"/>
      <c r="F41" s="7"/>
    </row>
    <row r="42" customFormat="false" ht="18" hidden="false" customHeight="true" outlineLevel="0" collapsed="false">
      <c r="A42" s="7"/>
      <c r="B42" s="24" t="n">
        <v>6</v>
      </c>
      <c r="C42" s="23" t="s">
        <v>71</v>
      </c>
      <c r="D42" s="23"/>
      <c r="E42" s="23"/>
      <c r="F42" s="7"/>
    </row>
    <row r="43" customFormat="false" ht="15" hidden="false" customHeight="false" outlineLevel="0" collapsed="false">
      <c r="A43" s="7"/>
      <c r="B43" s="7"/>
      <c r="C43" s="7"/>
      <c r="D43" s="7"/>
      <c r="E43" s="7"/>
      <c r="F43" s="7"/>
    </row>
    <row r="44" customFormat="false" ht="15" hidden="false" customHeight="false" outlineLevel="0" collapsed="false">
      <c r="A44" s="7"/>
      <c r="B44" s="10" t="s">
        <v>72</v>
      </c>
      <c r="C44" s="10"/>
      <c r="D44" s="10"/>
      <c r="E44" s="10"/>
      <c r="F44" s="7"/>
    </row>
    <row r="45" customFormat="false" ht="15" hidden="false" customHeight="true" outlineLevel="0" collapsed="false">
      <c r="A45" s="7"/>
      <c r="B45" s="12" t="s">
        <v>73</v>
      </c>
      <c r="C45" s="12"/>
      <c r="D45" s="12" t="s">
        <v>74</v>
      </c>
      <c r="E45" s="12"/>
      <c r="F45" s="7"/>
    </row>
    <row r="46" customFormat="false" ht="15" hidden="false" customHeight="true" outlineLevel="0" collapsed="false">
      <c r="A46" s="7"/>
      <c r="B46" s="25" t="s">
        <v>75</v>
      </c>
      <c r="C46" s="25"/>
      <c r="D46" s="26" t="s">
        <v>76</v>
      </c>
      <c r="E46" s="26"/>
      <c r="F46" s="7"/>
    </row>
    <row r="47" customFormat="false" ht="15" hidden="false" customHeight="true" outlineLevel="0" collapsed="false">
      <c r="A47" s="7"/>
      <c r="B47" s="25" t="s">
        <v>77</v>
      </c>
      <c r="C47" s="25"/>
      <c r="D47" s="26" t="s">
        <v>78</v>
      </c>
      <c r="E47" s="26"/>
      <c r="F47" s="7"/>
    </row>
    <row r="48" customFormat="false" ht="15" hidden="false" customHeight="true" outlineLevel="0" collapsed="false">
      <c r="A48" s="7"/>
      <c r="B48" s="25" t="s">
        <v>79</v>
      </c>
      <c r="C48" s="25"/>
      <c r="D48" s="26" t="s">
        <v>80</v>
      </c>
      <c r="E48" s="26"/>
      <c r="F48" s="7"/>
    </row>
    <row r="49" customFormat="false" ht="15" hidden="false" customHeight="true" outlineLevel="0" collapsed="false">
      <c r="A49" s="7"/>
      <c r="B49" s="25" t="s">
        <v>81</v>
      </c>
      <c r="C49" s="25"/>
      <c r="D49" s="26" t="s">
        <v>82</v>
      </c>
      <c r="E49" s="26"/>
      <c r="F49" s="7"/>
    </row>
    <row r="50" customFormat="false" ht="15" hidden="false" customHeight="false" outlineLevel="0" collapsed="false">
      <c r="A50" s="7"/>
      <c r="B50" s="7"/>
      <c r="C50" s="7"/>
      <c r="D50" s="7"/>
      <c r="E50" s="7"/>
      <c r="F50" s="7"/>
    </row>
    <row r="51" customFormat="false" ht="21.75" hidden="false" customHeight="true" outlineLevel="0" collapsed="false">
      <c r="A51" s="27" t="s">
        <v>1</v>
      </c>
      <c r="B51" s="28" t="s">
        <v>83</v>
      </c>
      <c r="C51" s="29"/>
      <c r="D51" s="29"/>
      <c r="E51" s="29"/>
      <c r="F51" s="29"/>
    </row>
  </sheetData>
  <mergeCells count="44">
    <mergeCell ref="B1:F1"/>
    <mergeCell ref="B2:F2"/>
    <mergeCell ref="B3:F3"/>
    <mergeCell ref="A5:F5"/>
    <mergeCell ref="A6:F6"/>
    <mergeCell ref="B8:E8"/>
    <mergeCell ref="B14:E14"/>
    <mergeCell ref="B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5:C25"/>
    <mergeCell ref="D25:E25"/>
    <mergeCell ref="D31:E31"/>
    <mergeCell ref="B33:E33"/>
    <mergeCell ref="B34:E34"/>
    <mergeCell ref="B36:E36"/>
    <mergeCell ref="C37:E37"/>
    <mergeCell ref="C38:E38"/>
    <mergeCell ref="C39:E39"/>
    <mergeCell ref="C40:E40"/>
    <mergeCell ref="C41:E41"/>
    <mergeCell ref="C42:E42"/>
    <mergeCell ref="B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0"/>
    <col collapsed="false" customWidth="true" hidden="false" outlineLevel="0" max="3" min="3" style="0" width="18"/>
    <col collapsed="false" customWidth="true" hidden="false" outlineLevel="0" max="4" min="4" style="0" width="13"/>
    <col collapsed="false" customWidth="true" hidden="false" outlineLevel="0" max="5" min="5" style="0" width="8"/>
    <col collapsed="false" customWidth="true" hidden="false" outlineLevel="0" max="7" min="6" style="0" width="14"/>
    <col collapsed="false" customWidth="true" hidden="false" outlineLevel="0" max="8" min="8" style="0" width="10"/>
    <col collapsed="false" customWidth="true" hidden="false" outlineLevel="0" max="9" min="9" style="0" width="16"/>
    <col collapsed="false" customWidth="true" hidden="false" outlineLevel="0" max="10" min="10" style="0" width="15"/>
    <col collapsed="false" customWidth="true" hidden="false" outlineLevel="0" max="11" min="11" style="0" width="40"/>
    <col collapsed="false" customWidth="true" hidden="false" outlineLevel="0" max="13" min="12" style="0" width="18"/>
    <col collapsed="false" customWidth="true" hidden="false" outlineLevel="0" max="15" min="14" style="0" width="12"/>
    <col collapsed="false" customWidth="true" hidden="false" outlineLevel="0" max="16" min="16" style="0" width="22"/>
  </cols>
  <sheetData>
    <row r="1" customFormat="false" ht="15" hidden="false" customHeight="true" outlineLevel="0" collapsed="false">
      <c r="A1" s="30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customFormat="false" ht="25.5" hidden="false" customHeight="true" outlineLevel="0" collapsed="false">
      <c r="A2" s="32" t="s">
        <v>1</v>
      </c>
      <c r="B2" s="33" t="s">
        <v>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customFormat="false" ht="15" hidden="false" customHeight="true" outlineLevel="0" collapsed="false">
      <c r="A3" s="34"/>
      <c r="B3" s="35" t="s">
        <v>84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customFormat="false" ht="15.75" hidden="false" customHeight="true" outlineLevel="0" collapsed="false">
      <c r="A4" s="36" t="s">
        <v>85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customFormat="false" ht="31.5" hidden="false" customHeight="true" outlineLevel="0" collapsed="false">
      <c r="A5" s="37" t="s">
        <v>86</v>
      </c>
      <c r="B5" s="37" t="s">
        <v>87</v>
      </c>
      <c r="C5" s="37" t="s">
        <v>88</v>
      </c>
      <c r="D5" s="37" t="s">
        <v>89</v>
      </c>
      <c r="E5" s="37" t="s">
        <v>8</v>
      </c>
      <c r="F5" s="37" t="s">
        <v>90</v>
      </c>
      <c r="G5" s="37" t="s">
        <v>91</v>
      </c>
      <c r="H5" s="37" t="s">
        <v>92</v>
      </c>
      <c r="I5" s="37" t="s">
        <v>93</v>
      </c>
      <c r="J5" s="37" t="s">
        <v>94</v>
      </c>
      <c r="K5" s="37" t="s">
        <v>95</v>
      </c>
      <c r="L5" s="37" t="s">
        <v>96</v>
      </c>
      <c r="M5" s="37" t="s">
        <v>97</v>
      </c>
      <c r="N5" s="37" t="s">
        <v>98</v>
      </c>
      <c r="O5" s="37" t="s">
        <v>99</v>
      </c>
      <c r="P5" s="37" t="s">
        <v>100</v>
      </c>
    </row>
    <row r="6" customFormat="false" ht="22.35" hidden="false" customHeight="false" outlineLevel="0" collapsed="false">
      <c r="A6" s="38" t="s">
        <v>101</v>
      </c>
      <c r="B6" s="15" t="s">
        <v>102</v>
      </c>
      <c r="C6" s="15" t="s">
        <v>103</v>
      </c>
      <c r="D6" s="39" t="s">
        <v>44</v>
      </c>
      <c r="E6" s="40" t="s">
        <v>11</v>
      </c>
      <c r="F6" s="41" t="str">
        <f aca="false">IF($E6="","",IFERROR(VLOOKUP($E6,'Read Me'!$B$10:$C$13,2,0),"?"))</f>
        <v>Test</v>
      </c>
      <c r="G6" s="15" t="s">
        <v>104</v>
      </c>
      <c r="H6" s="15" t="s">
        <v>105</v>
      </c>
      <c r="I6" s="15" t="s">
        <v>106</v>
      </c>
      <c r="J6" s="15" t="s">
        <v>107</v>
      </c>
      <c r="K6" s="15" t="s">
        <v>108</v>
      </c>
      <c r="L6" s="15" t="s">
        <v>109</v>
      </c>
      <c r="M6" s="15" t="s">
        <v>110</v>
      </c>
      <c r="N6" s="42" t="n">
        <v>46063</v>
      </c>
      <c r="O6" s="15" t="s">
        <v>46</v>
      </c>
      <c r="P6" s="15"/>
    </row>
    <row r="7" customFormat="false" ht="22.35" hidden="false" customHeight="false" outlineLevel="0" collapsed="false">
      <c r="A7" s="43" t="s">
        <v>111</v>
      </c>
      <c r="B7" s="17" t="s">
        <v>112</v>
      </c>
      <c r="C7" s="17" t="s">
        <v>113</v>
      </c>
      <c r="D7" s="44" t="s">
        <v>44</v>
      </c>
      <c r="E7" s="45" t="s">
        <v>11</v>
      </c>
      <c r="F7" s="46" t="str">
        <f aca="false">IF($E7="","",IFERROR(VLOOKUP($E7,'Read Me'!$B$10:$C$13,2,0),"?"))</f>
        <v>Test</v>
      </c>
      <c r="G7" s="17" t="s">
        <v>104</v>
      </c>
      <c r="H7" s="17" t="s">
        <v>105</v>
      </c>
      <c r="I7" s="17" t="s">
        <v>114</v>
      </c>
      <c r="J7" s="17" t="s">
        <v>115</v>
      </c>
      <c r="K7" s="17" t="s">
        <v>116</v>
      </c>
      <c r="L7" s="17" t="s">
        <v>117</v>
      </c>
      <c r="M7" s="17" t="s">
        <v>118</v>
      </c>
      <c r="N7" s="47" t="n">
        <v>46044</v>
      </c>
      <c r="O7" s="17" t="s">
        <v>50</v>
      </c>
      <c r="P7" s="17" t="s">
        <v>119</v>
      </c>
    </row>
    <row r="8" customFormat="false" ht="22.35" hidden="false" customHeight="false" outlineLevel="0" collapsed="false">
      <c r="A8" s="38" t="s">
        <v>120</v>
      </c>
      <c r="B8" s="15" t="s">
        <v>121</v>
      </c>
      <c r="C8" s="15" t="s">
        <v>122</v>
      </c>
      <c r="D8" s="39" t="s">
        <v>56</v>
      </c>
      <c r="E8" s="40" t="s">
        <v>15</v>
      </c>
      <c r="F8" s="41" t="str">
        <f aca="false">IF($E8="","",IFERROR(VLOOKUP($E8,'Read Me'!$B$10:$C$13,2,0),"?"))</f>
        <v>Analysis</v>
      </c>
      <c r="G8" s="15" t="s">
        <v>104</v>
      </c>
      <c r="H8" s="15" t="s">
        <v>105</v>
      </c>
      <c r="I8" s="15" t="s">
        <v>16</v>
      </c>
      <c r="J8" s="15" t="s">
        <v>123</v>
      </c>
      <c r="K8" s="15" t="s">
        <v>124</v>
      </c>
      <c r="L8" s="15" t="s">
        <v>125</v>
      </c>
      <c r="M8" s="15" t="s">
        <v>126</v>
      </c>
      <c r="N8" s="42" t="n">
        <v>46086</v>
      </c>
      <c r="O8" s="15" t="s">
        <v>46</v>
      </c>
      <c r="P8" s="15" t="s">
        <v>127</v>
      </c>
    </row>
    <row r="9" customFormat="false" ht="22.35" hidden="false" customHeight="false" outlineLevel="0" collapsed="false">
      <c r="A9" s="43" t="s">
        <v>128</v>
      </c>
      <c r="B9" s="17" t="s">
        <v>129</v>
      </c>
      <c r="C9" s="17" t="s">
        <v>130</v>
      </c>
      <c r="D9" s="44" t="s">
        <v>56</v>
      </c>
      <c r="E9" s="45" t="s">
        <v>19</v>
      </c>
      <c r="F9" s="46" t="str">
        <f aca="false">IF($E9="","",IFERROR(VLOOKUP($E9,'Read Me'!$B$10:$C$13,2,0),"?"))</f>
        <v>Inspection</v>
      </c>
      <c r="G9" s="17" t="s">
        <v>131</v>
      </c>
      <c r="H9" s="17" t="s">
        <v>105</v>
      </c>
      <c r="I9" s="17" t="s">
        <v>132</v>
      </c>
      <c r="J9" s="17" t="s">
        <v>133</v>
      </c>
      <c r="K9" s="17" t="s">
        <v>134</v>
      </c>
      <c r="L9" s="17" t="s">
        <v>135</v>
      </c>
      <c r="M9" s="17" t="s">
        <v>136</v>
      </c>
      <c r="N9" s="47" t="n">
        <v>46081</v>
      </c>
      <c r="O9" s="17" t="s">
        <v>46</v>
      </c>
      <c r="P9" s="17"/>
    </row>
    <row r="10" customFormat="false" ht="22.35" hidden="false" customHeight="false" outlineLevel="0" collapsed="false">
      <c r="A10" s="38" t="s">
        <v>137</v>
      </c>
      <c r="B10" s="15" t="s">
        <v>138</v>
      </c>
      <c r="C10" s="15" t="s">
        <v>139</v>
      </c>
      <c r="D10" s="39" t="s">
        <v>48</v>
      </c>
      <c r="E10" s="40" t="s">
        <v>23</v>
      </c>
      <c r="F10" s="41" t="str">
        <f aca="false">IF($E10="","",IFERROR(VLOOKUP($E10,'Read Me'!$B$10:$C$13,2,0),"?"))</f>
        <v>Demonstration</v>
      </c>
      <c r="G10" s="15" t="s">
        <v>104</v>
      </c>
      <c r="H10" s="15" t="s">
        <v>140</v>
      </c>
      <c r="I10" s="15" t="s">
        <v>141</v>
      </c>
      <c r="J10" s="15" t="s">
        <v>142</v>
      </c>
      <c r="K10" s="15" t="s">
        <v>143</v>
      </c>
      <c r="L10" s="15" t="s">
        <v>144</v>
      </c>
      <c r="M10" s="15"/>
      <c r="N10" s="15"/>
      <c r="O10" s="15" t="s">
        <v>54</v>
      </c>
      <c r="P10" s="15" t="s">
        <v>145</v>
      </c>
    </row>
    <row r="11" customFormat="false" ht="22.35" hidden="false" customHeight="false" outlineLevel="0" collapsed="false">
      <c r="A11" s="43" t="s">
        <v>146</v>
      </c>
      <c r="B11" s="17" t="s">
        <v>147</v>
      </c>
      <c r="C11" s="17" t="s">
        <v>148</v>
      </c>
      <c r="D11" s="44" t="s">
        <v>56</v>
      </c>
      <c r="E11" s="45"/>
      <c r="F11" s="46" t="str">
        <f aca="false">IF($E11="","",IFERROR(VLOOKUP($E11,'Read Me'!$B$10:$C$13,2,0),"?"))</f>
        <v/>
      </c>
      <c r="G11" s="17" t="s">
        <v>104</v>
      </c>
      <c r="H11" s="17"/>
      <c r="I11" s="17"/>
      <c r="J11" s="17"/>
      <c r="K11" s="17"/>
      <c r="L11" s="17"/>
      <c r="M11" s="17"/>
      <c r="N11" s="17"/>
      <c r="O11" s="17" t="s">
        <v>60</v>
      </c>
      <c r="P11" s="17" t="s">
        <v>149</v>
      </c>
    </row>
    <row r="12" customFormat="false" ht="22.35" hidden="false" customHeight="false" outlineLevel="0" collapsed="false">
      <c r="A12" s="38" t="s">
        <v>150</v>
      </c>
      <c r="B12" s="15" t="s">
        <v>151</v>
      </c>
      <c r="C12" s="15" t="s">
        <v>152</v>
      </c>
      <c r="D12" s="39" t="s">
        <v>48</v>
      </c>
      <c r="E12" s="40" t="s">
        <v>11</v>
      </c>
      <c r="F12" s="41" t="str">
        <f aca="false">IF($E12="","",IFERROR(VLOOKUP($E12,'Read Me'!$B$10:$C$13,2,0),"?"))</f>
        <v>Test</v>
      </c>
      <c r="G12" s="15" t="s">
        <v>153</v>
      </c>
      <c r="H12" s="15" t="s">
        <v>105</v>
      </c>
      <c r="I12" s="15" t="s">
        <v>154</v>
      </c>
      <c r="J12" s="15" t="s">
        <v>155</v>
      </c>
      <c r="K12" s="15" t="s">
        <v>156</v>
      </c>
      <c r="L12" s="15" t="s">
        <v>157</v>
      </c>
      <c r="M12" s="15" t="s">
        <v>158</v>
      </c>
      <c r="N12" s="42" t="n">
        <v>46068</v>
      </c>
      <c r="O12" s="15" t="s">
        <v>46</v>
      </c>
      <c r="P12" s="15" t="s">
        <v>159</v>
      </c>
    </row>
    <row r="13" customFormat="false" ht="32.8" hidden="false" customHeight="false" outlineLevel="0" collapsed="false">
      <c r="A13" s="43" t="s">
        <v>150</v>
      </c>
      <c r="B13" s="17" t="s">
        <v>151</v>
      </c>
      <c r="C13" s="17" t="s">
        <v>152</v>
      </c>
      <c r="D13" s="44" t="s">
        <v>48</v>
      </c>
      <c r="E13" s="45" t="s">
        <v>23</v>
      </c>
      <c r="F13" s="46" t="str">
        <f aca="false">IF($E13="","",IFERROR(VLOOKUP($E13,'Read Me'!$B$10:$C$13,2,0),"?"))</f>
        <v>Demonstration</v>
      </c>
      <c r="G13" s="17" t="s">
        <v>153</v>
      </c>
      <c r="H13" s="17" t="s">
        <v>140</v>
      </c>
      <c r="I13" s="17" t="s">
        <v>141</v>
      </c>
      <c r="J13" s="17" t="s">
        <v>160</v>
      </c>
      <c r="K13" s="17" t="s">
        <v>161</v>
      </c>
      <c r="L13" s="17" t="s">
        <v>144</v>
      </c>
      <c r="M13" s="17"/>
      <c r="N13" s="17"/>
      <c r="O13" s="17" t="s">
        <v>60</v>
      </c>
      <c r="P13" s="17" t="s">
        <v>162</v>
      </c>
    </row>
    <row r="14" customFormat="false" ht="15" hidden="false" customHeight="false" outlineLevel="0" collapsed="false">
      <c r="A14" s="48"/>
      <c r="B14" s="48"/>
      <c r="C14" s="48"/>
      <c r="D14" s="49"/>
      <c r="E14" s="49"/>
      <c r="F14" s="50" t="str">
        <f aca="false">IF($E14="","",IFERROR(VLOOKUP($E14,'Read Me'!$B$10:$C$13,2,0),"?"))</f>
        <v/>
      </c>
      <c r="G14" s="48"/>
      <c r="H14" s="48"/>
      <c r="I14" s="48"/>
      <c r="J14" s="48"/>
      <c r="K14" s="48"/>
      <c r="L14" s="48"/>
      <c r="M14" s="48"/>
      <c r="N14" s="51"/>
      <c r="O14" s="48"/>
      <c r="P14" s="48"/>
    </row>
    <row r="15" customFormat="false" ht="15" hidden="false" customHeight="false" outlineLevel="0" collapsed="false">
      <c r="A15" s="52"/>
      <c r="B15" s="52"/>
      <c r="C15" s="52"/>
      <c r="D15" s="53"/>
      <c r="E15" s="53"/>
      <c r="F15" s="54" t="str">
        <f aca="false">IF($E15="","",IFERROR(VLOOKUP($E15,'Read Me'!$B$10:$C$13,2,0),"?"))</f>
        <v/>
      </c>
      <c r="G15" s="52"/>
      <c r="H15" s="52"/>
      <c r="I15" s="52"/>
      <c r="J15" s="52"/>
      <c r="K15" s="52"/>
      <c r="L15" s="52"/>
      <c r="M15" s="52"/>
      <c r="N15" s="55"/>
      <c r="O15" s="52"/>
      <c r="P15" s="52"/>
    </row>
    <row r="16" customFormat="false" ht="15" hidden="false" customHeight="false" outlineLevel="0" collapsed="false">
      <c r="A16" s="48"/>
      <c r="B16" s="48"/>
      <c r="C16" s="48"/>
      <c r="D16" s="49"/>
      <c r="E16" s="49"/>
      <c r="F16" s="50" t="str">
        <f aca="false">IF($E16="","",IFERROR(VLOOKUP($E16,'Read Me'!$B$10:$C$13,2,0),"?"))</f>
        <v/>
      </c>
      <c r="G16" s="48"/>
      <c r="H16" s="48"/>
      <c r="I16" s="48"/>
      <c r="J16" s="48"/>
      <c r="K16" s="48"/>
      <c r="L16" s="48"/>
      <c r="M16" s="48"/>
      <c r="N16" s="51"/>
      <c r="O16" s="48"/>
      <c r="P16" s="48"/>
    </row>
    <row r="17" customFormat="false" ht="15" hidden="false" customHeight="false" outlineLevel="0" collapsed="false">
      <c r="A17" s="52"/>
      <c r="B17" s="52"/>
      <c r="C17" s="52"/>
      <c r="D17" s="53"/>
      <c r="E17" s="53"/>
      <c r="F17" s="54" t="str">
        <f aca="false">IF($E17="","",IFERROR(VLOOKUP($E17,'Read Me'!$B$10:$C$13,2,0),"?"))</f>
        <v/>
      </c>
      <c r="G17" s="52"/>
      <c r="H17" s="52"/>
      <c r="I17" s="52"/>
      <c r="J17" s="52"/>
      <c r="K17" s="52"/>
      <c r="L17" s="52"/>
      <c r="M17" s="52"/>
      <c r="N17" s="55"/>
      <c r="O17" s="52"/>
      <c r="P17" s="52"/>
    </row>
    <row r="18" customFormat="false" ht="15" hidden="false" customHeight="false" outlineLevel="0" collapsed="false">
      <c r="A18" s="48"/>
      <c r="B18" s="48"/>
      <c r="C18" s="48"/>
      <c r="D18" s="49"/>
      <c r="E18" s="49"/>
      <c r="F18" s="50" t="str">
        <f aca="false">IF($E18="","",IFERROR(VLOOKUP($E18,'Read Me'!$B$10:$C$13,2,0),"?"))</f>
        <v/>
      </c>
      <c r="G18" s="48"/>
      <c r="H18" s="48"/>
      <c r="I18" s="48"/>
      <c r="J18" s="48"/>
      <c r="K18" s="48"/>
      <c r="L18" s="48"/>
      <c r="M18" s="48"/>
      <c r="N18" s="51"/>
      <c r="O18" s="48"/>
      <c r="P18" s="48"/>
    </row>
    <row r="19" customFormat="false" ht="15" hidden="false" customHeight="false" outlineLevel="0" collapsed="false">
      <c r="A19" s="52"/>
      <c r="B19" s="52"/>
      <c r="C19" s="52"/>
      <c r="D19" s="53"/>
      <c r="E19" s="53"/>
      <c r="F19" s="54" t="str">
        <f aca="false">IF($E19="","",IFERROR(VLOOKUP($E19,'Read Me'!$B$10:$C$13,2,0),"?"))</f>
        <v/>
      </c>
      <c r="G19" s="52"/>
      <c r="H19" s="52"/>
      <c r="I19" s="52"/>
      <c r="J19" s="52"/>
      <c r="K19" s="52"/>
      <c r="L19" s="52"/>
      <c r="M19" s="52"/>
      <c r="N19" s="55"/>
      <c r="O19" s="52"/>
      <c r="P19" s="52"/>
    </row>
    <row r="20" customFormat="false" ht="15" hidden="false" customHeight="false" outlineLevel="0" collapsed="false">
      <c r="A20" s="48"/>
      <c r="B20" s="48"/>
      <c r="C20" s="48"/>
      <c r="D20" s="49"/>
      <c r="E20" s="49"/>
      <c r="F20" s="50" t="str">
        <f aca="false">IF($E20="","",IFERROR(VLOOKUP($E20,'Read Me'!$B$10:$C$13,2,0),"?"))</f>
        <v/>
      </c>
      <c r="G20" s="48"/>
      <c r="H20" s="48"/>
      <c r="I20" s="48"/>
      <c r="J20" s="48"/>
      <c r="K20" s="48"/>
      <c r="L20" s="48"/>
      <c r="M20" s="48"/>
      <c r="N20" s="51"/>
      <c r="O20" s="48"/>
      <c r="P20" s="48"/>
    </row>
    <row r="21" customFormat="false" ht="15" hidden="false" customHeight="false" outlineLevel="0" collapsed="false">
      <c r="A21" s="52"/>
      <c r="B21" s="52"/>
      <c r="C21" s="52"/>
      <c r="D21" s="53"/>
      <c r="E21" s="53"/>
      <c r="F21" s="54" t="str">
        <f aca="false">IF($E21="","",IFERROR(VLOOKUP($E21,'Read Me'!$B$10:$C$13,2,0),"?"))</f>
        <v/>
      </c>
      <c r="G21" s="52"/>
      <c r="H21" s="52"/>
      <c r="I21" s="52"/>
      <c r="J21" s="52"/>
      <c r="K21" s="52"/>
      <c r="L21" s="52"/>
      <c r="M21" s="52"/>
      <c r="N21" s="55"/>
      <c r="O21" s="52"/>
      <c r="P21" s="52"/>
    </row>
    <row r="22" customFormat="false" ht="15" hidden="false" customHeight="false" outlineLevel="0" collapsed="false">
      <c r="A22" s="48"/>
      <c r="B22" s="48"/>
      <c r="C22" s="48"/>
      <c r="D22" s="49"/>
      <c r="E22" s="49"/>
      <c r="F22" s="50" t="str">
        <f aca="false">IF($E22="","",IFERROR(VLOOKUP($E22,'Read Me'!$B$10:$C$13,2,0),"?"))</f>
        <v/>
      </c>
      <c r="G22" s="48"/>
      <c r="H22" s="48"/>
      <c r="I22" s="48"/>
      <c r="J22" s="48"/>
      <c r="K22" s="48"/>
      <c r="L22" s="48"/>
      <c r="M22" s="48"/>
      <c r="N22" s="51"/>
      <c r="O22" s="48"/>
      <c r="P22" s="48"/>
    </row>
    <row r="23" customFormat="false" ht="15" hidden="false" customHeight="false" outlineLevel="0" collapsed="false">
      <c r="A23" s="52"/>
      <c r="B23" s="52"/>
      <c r="C23" s="52"/>
      <c r="D23" s="53"/>
      <c r="E23" s="53"/>
      <c r="F23" s="54" t="str">
        <f aca="false">IF($E23="","",IFERROR(VLOOKUP($E23,'Read Me'!$B$10:$C$13,2,0),"?"))</f>
        <v/>
      </c>
      <c r="G23" s="52"/>
      <c r="H23" s="52"/>
      <c r="I23" s="52"/>
      <c r="J23" s="52"/>
      <c r="K23" s="52"/>
      <c r="L23" s="52"/>
      <c r="M23" s="52"/>
      <c r="N23" s="55"/>
      <c r="O23" s="52"/>
      <c r="P23" s="52"/>
    </row>
    <row r="24" customFormat="false" ht="15" hidden="false" customHeight="false" outlineLevel="0" collapsed="false">
      <c r="A24" s="48"/>
      <c r="B24" s="48"/>
      <c r="C24" s="48"/>
      <c r="D24" s="49"/>
      <c r="E24" s="49"/>
      <c r="F24" s="50" t="str">
        <f aca="false">IF($E24="","",IFERROR(VLOOKUP($E24,'Read Me'!$B$10:$C$13,2,0),"?"))</f>
        <v/>
      </c>
      <c r="G24" s="48"/>
      <c r="H24" s="48"/>
      <c r="I24" s="48"/>
      <c r="J24" s="48"/>
      <c r="K24" s="48"/>
      <c r="L24" s="48"/>
      <c r="M24" s="48"/>
      <c r="N24" s="51"/>
      <c r="O24" s="48"/>
      <c r="P24" s="48"/>
    </row>
    <row r="25" customFormat="false" ht="15" hidden="false" customHeight="false" outlineLevel="0" collapsed="false">
      <c r="A25" s="52"/>
      <c r="B25" s="52"/>
      <c r="C25" s="52"/>
      <c r="D25" s="53"/>
      <c r="E25" s="53"/>
      <c r="F25" s="54" t="str">
        <f aca="false">IF($E25="","",IFERROR(VLOOKUP($E25,'Read Me'!$B$10:$C$13,2,0),"?"))</f>
        <v/>
      </c>
      <c r="G25" s="52"/>
      <c r="H25" s="52"/>
      <c r="I25" s="52"/>
      <c r="J25" s="52"/>
      <c r="K25" s="52"/>
      <c r="L25" s="52"/>
      <c r="M25" s="52"/>
      <c r="N25" s="55"/>
      <c r="O25" s="52"/>
      <c r="P25" s="52"/>
    </row>
    <row r="26" customFormat="false" ht="15" hidden="false" customHeight="false" outlineLevel="0" collapsed="false">
      <c r="A26" s="48"/>
      <c r="B26" s="48"/>
      <c r="C26" s="48"/>
      <c r="D26" s="49"/>
      <c r="E26" s="49"/>
      <c r="F26" s="50" t="str">
        <f aca="false">IF($E26="","",IFERROR(VLOOKUP($E26,'Read Me'!$B$10:$C$13,2,0),"?"))</f>
        <v/>
      </c>
      <c r="G26" s="48"/>
      <c r="H26" s="48"/>
      <c r="I26" s="48"/>
      <c r="J26" s="48"/>
      <c r="K26" s="48"/>
      <c r="L26" s="48"/>
      <c r="M26" s="48"/>
      <c r="N26" s="51"/>
      <c r="O26" s="48"/>
      <c r="P26" s="48"/>
    </row>
    <row r="27" customFormat="false" ht="15" hidden="false" customHeight="false" outlineLevel="0" collapsed="false">
      <c r="A27" s="52"/>
      <c r="B27" s="52"/>
      <c r="C27" s="52"/>
      <c r="D27" s="53"/>
      <c r="E27" s="53"/>
      <c r="F27" s="54" t="str">
        <f aca="false">IF($E27="","",IFERROR(VLOOKUP($E27,'Read Me'!$B$10:$C$13,2,0),"?"))</f>
        <v/>
      </c>
      <c r="G27" s="52"/>
      <c r="H27" s="52"/>
      <c r="I27" s="52"/>
      <c r="J27" s="52"/>
      <c r="K27" s="52"/>
      <c r="L27" s="52"/>
      <c r="M27" s="52"/>
      <c r="N27" s="55"/>
      <c r="O27" s="52"/>
      <c r="P27" s="52"/>
    </row>
    <row r="28" customFormat="false" ht="15" hidden="false" customHeight="false" outlineLevel="0" collapsed="false">
      <c r="A28" s="48"/>
      <c r="B28" s="48"/>
      <c r="C28" s="48"/>
      <c r="D28" s="49"/>
      <c r="E28" s="49"/>
      <c r="F28" s="50" t="str">
        <f aca="false">IF($E28="","",IFERROR(VLOOKUP($E28,'Read Me'!$B$10:$C$13,2,0),"?"))</f>
        <v/>
      </c>
      <c r="G28" s="48"/>
      <c r="H28" s="48"/>
      <c r="I28" s="48"/>
      <c r="J28" s="48"/>
      <c r="K28" s="48"/>
      <c r="L28" s="48"/>
      <c r="M28" s="48"/>
      <c r="N28" s="51"/>
      <c r="O28" s="48"/>
      <c r="P28" s="48"/>
    </row>
    <row r="29" customFormat="false" ht="15" hidden="false" customHeight="false" outlineLevel="0" collapsed="false">
      <c r="A29" s="52"/>
      <c r="B29" s="52"/>
      <c r="C29" s="52"/>
      <c r="D29" s="53"/>
      <c r="E29" s="53"/>
      <c r="F29" s="54" t="str">
        <f aca="false">IF($E29="","",IFERROR(VLOOKUP($E29,'Read Me'!$B$10:$C$13,2,0),"?"))</f>
        <v/>
      </c>
      <c r="G29" s="52"/>
      <c r="H29" s="52"/>
      <c r="I29" s="52"/>
      <c r="J29" s="52"/>
      <c r="K29" s="52"/>
      <c r="L29" s="52"/>
      <c r="M29" s="52"/>
      <c r="N29" s="55"/>
      <c r="O29" s="52"/>
      <c r="P29" s="52"/>
    </row>
    <row r="30" customFormat="false" ht="15" hidden="false" customHeight="false" outlineLevel="0" collapsed="false">
      <c r="A30" s="48"/>
      <c r="B30" s="48"/>
      <c r="C30" s="48"/>
      <c r="D30" s="49"/>
      <c r="E30" s="49"/>
      <c r="F30" s="50" t="str">
        <f aca="false">IF($E30="","",IFERROR(VLOOKUP($E30,'Read Me'!$B$10:$C$13,2,0),"?"))</f>
        <v/>
      </c>
      <c r="G30" s="48"/>
      <c r="H30" s="48"/>
      <c r="I30" s="48"/>
      <c r="J30" s="48"/>
      <c r="K30" s="48"/>
      <c r="L30" s="48"/>
      <c r="M30" s="48"/>
      <c r="N30" s="51"/>
      <c r="O30" s="48"/>
      <c r="P30" s="48"/>
    </row>
    <row r="31" customFormat="false" ht="15" hidden="false" customHeight="false" outlineLevel="0" collapsed="false">
      <c r="A31" s="52"/>
      <c r="B31" s="52"/>
      <c r="C31" s="52"/>
      <c r="D31" s="53"/>
      <c r="E31" s="53"/>
      <c r="F31" s="54" t="str">
        <f aca="false">IF($E31="","",IFERROR(VLOOKUP($E31,'Read Me'!$B$10:$C$13,2,0),"?"))</f>
        <v/>
      </c>
      <c r="G31" s="52"/>
      <c r="H31" s="52"/>
      <c r="I31" s="52"/>
      <c r="J31" s="52"/>
      <c r="K31" s="52"/>
      <c r="L31" s="52"/>
      <c r="M31" s="52"/>
      <c r="N31" s="55"/>
      <c r="O31" s="52"/>
      <c r="P31" s="52"/>
    </row>
    <row r="32" customFormat="false" ht="15" hidden="false" customHeight="false" outlineLevel="0" collapsed="false">
      <c r="A32" s="48"/>
      <c r="B32" s="48"/>
      <c r="C32" s="48"/>
      <c r="D32" s="49"/>
      <c r="E32" s="49"/>
      <c r="F32" s="50" t="str">
        <f aca="false">IF($E32="","",IFERROR(VLOOKUP($E32,'Read Me'!$B$10:$C$13,2,0),"?"))</f>
        <v/>
      </c>
      <c r="G32" s="48"/>
      <c r="H32" s="48"/>
      <c r="I32" s="48"/>
      <c r="J32" s="48"/>
      <c r="K32" s="48"/>
      <c r="L32" s="48"/>
      <c r="M32" s="48"/>
      <c r="N32" s="51"/>
      <c r="O32" s="48"/>
      <c r="P32" s="48"/>
    </row>
    <row r="33" customFormat="false" ht="15" hidden="false" customHeight="false" outlineLevel="0" collapsed="false">
      <c r="A33" s="52"/>
      <c r="B33" s="52"/>
      <c r="C33" s="52"/>
      <c r="D33" s="53"/>
      <c r="E33" s="53"/>
      <c r="F33" s="54" t="str">
        <f aca="false">IF($E33="","",IFERROR(VLOOKUP($E33,'Read Me'!$B$10:$C$13,2,0),"?"))</f>
        <v/>
      </c>
      <c r="G33" s="52"/>
      <c r="H33" s="52"/>
      <c r="I33" s="52"/>
      <c r="J33" s="52"/>
      <c r="K33" s="52"/>
      <c r="L33" s="52"/>
      <c r="M33" s="52"/>
      <c r="N33" s="55"/>
      <c r="O33" s="52"/>
      <c r="P33" s="52"/>
    </row>
    <row r="34" customFormat="false" ht="15" hidden="false" customHeight="false" outlineLevel="0" collapsed="false">
      <c r="A34" s="48"/>
      <c r="B34" s="48"/>
      <c r="C34" s="48"/>
      <c r="D34" s="49"/>
      <c r="E34" s="49"/>
      <c r="F34" s="50" t="str">
        <f aca="false">IF($E34="","",IFERROR(VLOOKUP($E34,'Read Me'!$B$10:$C$13,2,0),"?"))</f>
        <v/>
      </c>
      <c r="G34" s="48"/>
      <c r="H34" s="48"/>
      <c r="I34" s="48"/>
      <c r="J34" s="48"/>
      <c r="K34" s="48"/>
      <c r="L34" s="48"/>
      <c r="M34" s="48"/>
      <c r="N34" s="51"/>
      <c r="O34" s="48"/>
      <c r="P34" s="48"/>
    </row>
    <row r="35" customFormat="false" ht="15" hidden="false" customHeight="false" outlineLevel="0" collapsed="false">
      <c r="A35" s="52"/>
      <c r="B35" s="52"/>
      <c r="C35" s="52"/>
      <c r="D35" s="53"/>
      <c r="E35" s="53"/>
      <c r="F35" s="54" t="str">
        <f aca="false">IF($E35="","",IFERROR(VLOOKUP($E35,'Read Me'!$B$10:$C$13,2,0),"?"))</f>
        <v/>
      </c>
      <c r="G35" s="52"/>
      <c r="H35" s="52"/>
      <c r="I35" s="52"/>
      <c r="J35" s="52"/>
      <c r="K35" s="52"/>
      <c r="L35" s="52"/>
      <c r="M35" s="52"/>
      <c r="N35" s="55"/>
      <c r="O35" s="52"/>
      <c r="P35" s="52"/>
    </row>
    <row r="36" customFormat="false" ht="15" hidden="false" customHeight="false" outlineLevel="0" collapsed="false">
      <c r="A36" s="48"/>
      <c r="B36" s="48"/>
      <c r="C36" s="48"/>
      <c r="D36" s="49"/>
      <c r="E36" s="49"/>
      <c r="F36" s="50" t="str">
        <f aca="false">IF($E36="","",IFERROR(VLOOKUP($E36,'Read Me'!$B$10:$C$13,2,0),"?"))</f>
        <v/>
      </c>
      <c r="G36" s="48"/>
      <c r="H36" s="48"/>
      <c r="I36" s="48"/>
      <c r="J36" s="48"/>
      <c r="K36" s="48"/>
      <c r="L36" s="48"/>
      <c r="M36" s="48"/>
      <c r="N36" s="51"/>
      <c r="O36" s="48"/>
      <c r="P36" s="48"/>
    </row>
    <row r="37" customFormat="false" ht="15" hidden="false" customHeight="false" outlineLevel="0" collapsed="false">
      <c r="A37" s="52"/>
      <c r="B37" s="52"/>
      <c r="C37" s="52"/>
      <c r="D37" s="53"/>
      <c r="E37" s="53"/>
      <c r="F37" s="54" t="str">
        <f aca="false">IF($E37="","",IFERROR(VLOOKUP($E37,'Read Me'!$B$10:$C$13,2,0),"?"))</f>
        <v/>
      </c>
      <c r="G37" s="52"/>
      <c r="H37" s="52"/>
      <c r="I37" s="52"/>
      <c r="J37" s="52"/>
      <c r="K37" s="52"/>
      <c r="L37" s="52"/>
      <c r="M37" s="52"/>
      <c r="N37" s="55"/>
      <c r="O37" s="52"/>
      <c r="P37" s="52"/>
    </row>
    <row r="38" customFormat="false" ht="15" hidden="false" customHeight="false" outlineLevel="0" collapsed="false">
      <c r="A38" s="48"/>
      <c r="B38" s="48"/>
      <c r="C38" s="48"/>
      <c r="D38" s="49"/>
      <c r="E38" s="49"/>
      <c r="F38" s="50" t="str">
        <f aca="false">IF($E38="","",IFERROR(VLOOKUP($E38,'Read Me'!$B$10:$C$13,2,0),"?"))</f>
        <v/>
      </c>
      <c r="G38" s="48"/>
      <c r="H38" s="48"/>
      <c r="I38" s="48"/>
      <c r="J38" s="48"/>
      <c r="K38" s="48"/>
      <c r="L38" s="48"/>
      <c r="M38" s="48"/>
      <c r="N38" s="51"/>
      <c r="O38" s="48"/>
      <c r="P38" s="48"/>
    </row>
    <row r="39" customFormat="false" ht="15" hidden="false" customHeight="false" outlineLevel="0" collapsed="false">
      <c r="A39" s="52"/>
      <c r="B39" s="52"/>
      <c r="C39" s="52"/>
      <c r="D39" s="53"/>
      <c r="E39" s="53"/>
      <c r="F39" s="54" t="str">
        <f aca="false">IF($E39="","",IFERROR(VLOOKUP($E39,'Read Me'!$B$10:$C$13,2,0),"?"))</f>
        <v/>
      </c>
      <c r="G39" s="52"/>
      <c r="H39" s="52"/>
      <c r="I39" s="52"/>
      <c r="J39" s="52"/>
      <c r="K39" s="52"/>
      <c r="L39" s="52"/>
      <c r="M39" s="52"/>
      <c r="N39" s="55"/>
      <c r="O39" s="52"/>
      <c r="P39" s="52"/>
    </row>
    <row r="40" customFormat="false" ht="15" hidden="false" customHeight="false" outlineLevel="0" collapsed="false">
      <c r="A40" s="48"/>
      <c r="B40" s="48"/>
      <c r="C40" s="48"/>
      <c r="D40" s="49"/>
      <c r="E40" s="49"/>
      <c r="F40" s="50" t="str">
        <f aca="false">IF($E40="","",IFERROR(VLOOKUP($E40,'Read Me'!$B$10:$C$13,2,0),"?"))</f>
        <v/>
      </c>
      <c r="G40" s="48"/>
      <c r="H40" s="48"/>
      <c r="I40" s="48"/>
      <c r="J40" s="48"/>
      <c r="K40" s="48"/>
      <c r="L40" s="48"/>
      <c r="M40" s="48"/>
      <c r="N40" s="51"/>
      <c r="O40" s="48"/>
      <c r="P40" s="48"/>
    </row>
    <row r="41" customFormat="false" ht="15" hidden="false" customHeight="false" outlineLevel="0" collapsed="false">
      <c r="A41" s="52"/>
      <c r="B41" s="52"/>
      <c r="C41" s="52"/>
      <c r="D41" s="53"/>
      <c r="E41" s="53"/>
      <c r="F41" s="54" t="str">
        <f aca="false">IF($E41="","",IFERROR(VLOOKUP($E41,'Read Me'!$B$10:$C$13,2,0),"?"))</f>
        <v/>
      </c>
      <c r="G41" s="52"/>
      <c r="H41" s="52"/>
      <c r="I41" s="52"/>
      <c r="J41" s="52"/>
      <c r="K41" s="52"/>
      <c r="L41" s="52"/>
      <c r="M41" s="52"/>
      <c r="N41" s="55"/>
      <c r="O41" s="52"/>
      <c r="P41" s="52"/>
    </row>
    <row r="42" customFormat="false" ht="15" hidden="false" customHeight="false" outlineLevel="0" collapsed="false">
      <c r="A42" s="48"/>
      <c r="B42" s="48"/>
      <c r="C42" s="48"/>
      <c r="D42" s="49"/>
      <c r="E42" s="49"/>
      <c r="F42" s="50" t="str">
        <f aca="false">IF($E42="","",IFERROR(VLOOKUP($E42,'Read Me'!$B$10:$C$13,2,0),"?"))</f>
        <v/>
      </c>
      <c r="G42" s="48"/>
      <c r="H42" s="48"/>
      <c r="I42" s="48"/>
      <c r="J42" s="48"/>
      <c r="K42" s="48"/>
      <c r="L42" s="48"/>
      <c r="M42" s="48"/>
      <c r="N42" s="51"/>
      <c r="O42" s="48"/>
      <c r="P42" s="48"/>
    </row>
    <row r="43" customFormat="false" ht="15" hidden="false" customHeight="false" outlineLevel="0" collapsed="false">
      <c r="A43" s="52"/>
      <c r="B43" s="52"/>
      <c r="C43" s="52"/>
      <c r="D43" s="53"/>
      <c r="E43" s="53"/>
      <c r="F43" s="54" t="str">
        <f aca="false">IF($E43="","",IFERROR(VLOOKUP($E43,'Read Me'!$B$10:$C$13,2,0),"?"))</f>
        <v/>
      </c>
      <c r="G43" s="52"/>
      <c r="H43" s="52"/>
      <c r="I43" s="52"/>
      <c r="J43" s="52"/>
      <c r="K43" s="52"/>
      <c r="L43" s="52"/>
      <c r="M43" s="52"/>
      <c r="N43" s="55"/>
      <c r="O43" s="52"/>
      <c r="P43" s="52"/>
    </row>
    <row r="44" customFormat="false" ht="15" hidden="false" customHeight="false" outlineLevel="0" collapsed="false">
      <c r="A44" s="48"/>
      <c r="B44" s="48"/>
      <c r="C44" s="48"/>
      <c r="D44" s="49"/>
      <c r="E44" s="49"/>
      <c r="F44" s="50" t="str">
        <f aca="false">IF($E44="","",IFERROR(VLOOKUP($E44,'Read Me'!$B$10:$C$13,2,0),"?"))</f>
        <v/>
      </c>
      <c r="G44" s="48"/>
      <c r="H44" s="48"/>
      <c r="I44" s="48"/>
      <c r="J44" s="48"/>
      <c r="K44" s="48"/>
      <c r="L44" s="48"/>
      <c r="M44" s="48"/>
      <c r="N44" s="51"/>
      <c r="O44" s="48"/>
      <c r="P44" s="48"/>
    </row>
    <row r="45" customFormat="false" ht="15" hidden="false" customHeight="false" outlineLevel="0" collapsed="false">
      <c r="A45" s="52"/>
      <c r="B45" s="52"/>
      <c r="C45" s="52"/>
      <c r="D45" s="53"/>
      <c r="E45" s="53"/>
      <c r="F45" s="54" t="str">
        <f aca="false">IF($E45="","",IFERROR(VLOOKUP($E45,'Read Me'!$B$10:$C$13,2,0),"?"))</f>
        <v/>
      </c>
      <c r="G45" s="52"/>
      <c r="H45" s="52"/>
      <c r="I45" s="52"/>
      <c r="J45" s="52"/>
      <c r="K45" s="52"/>
      <c r="L45" s="52"/>
      <c r="M45" s="52"/>
      <c r="N45" s="55"/>
      <c r="O45" s="52"/>
      <c r="P45" s="52"/>
    </row>
    <row r="46" customFormat="false" ht="15" hidden="false" customHeight="false" outlineLevel="0" collapsed="false">
      <c r="A46" s="48"/>
      <c r="B46" s="48"/>
      <c r="C46" s="48"/>
      <c r="D46" s="49"/>
      <c r="E46" s="49"/>
      <c r="F46" s="50" t="str">
        <f aca="false">IF($E46="","",IFERROR(VLOOKUP($E46,'Read Me'!$B$10:$C$13,2,0),"?"))</f>
        <v/>
      </c>
      <c r="G46" s="48"/>
      <c r="H46" s="48"/>
      <c r="I46" s="48"/>
      <c r="J46" s="48"/>
      <c r="K46" s="48"/>
      <c r="L46" s="48"/>
      <c r="M46" s="48"/>
      <c r="N46" s="51"/>
      <c r="O46" s="48"/>
      <c r="P46" s="48"/>
    </row>
    <row r="47" customFormat="false" ht="15" hidden="false" customHeight="false" outlineLevel="0" collapsed="false">
      <c r="A47" s="52"/>
      <c r="B47" s="52"/>
      <c r="C47" s="52"/>
      <c r="D47" s="53"/>
      <c r="E47" s="53"/>
      <c r="F47" s="54" t="str">
        <f aca="false">IF($E47="","",IFERROR(VLOOKUP($E47,'Read Me'!$B$10:$C$13,2,0),"?"))</f>
        <v/>
      </c>
      <c r="G47" s="52"/>
      <c r="H47" s="52"/>
      <c r="I47" s="52"/>
      <c r="J47" s="52"/>
      <c r="K47" s="52"/>
      <c r="L47" s="52"/>
      <c r="M47" s="52"/>
      <c r="N47" s="55"/>
      <c r="O47" s="52"/>
      <c r="P47" s="52"/>
    </row>
    <row r="48" customFormat="false" ht="15" hidden="false" customHeight="false" outlineLevel="0" collapsed="false">
      <c r="A48" s="48"/>
      <c r="B48" s="48"/>
      <c r="C48" s="48"/>
      <c r="D48" s="49"/>
      <c r="E48" s="49"/>
      <c r="F48" s="50" t="str">
        <f aca="false">IF($E48="","",IFERROR(VLOOKUP($E48,'Read Me'!$B$10:$C$13,2,0),"?"))</f>
        <v/>
      </c>
      <c r="G48" s="48"/>
      <c r="H48" s="48"/>
      <c r="I48" s="48"/>
      <c r="J48" s="48"/>
      <c r="K48" s="48"/>
      <c r="L48" s="48"/>
      <c r="M48" s="48"/>
      <c r="N48" s="51"/>
      <c r="O48" s="48"/>
      <c r="P48" s="48"/>
    </row>
    <row r="49" customFormat="false" ht="15" hidden="false" customHeight="false" outlineLevel="0" collapsed="false">
      <c r="A49" s="52"/>
      <c r="B49" s="52"/>
      <c r="C49" s="52"/>
      <c r="D49" s="53"/>
      <c r="E49" s="53"/>
      <c r="F49" s="54" t="str">
        <f aca="false">IF($E49="","",IFERROR(VLOOKUP($E49,'Read Me'!$B$10:$C$13,2,0),"?"))</f>
        <v/>
      </c>
      <c r="G49" s="52"/>
      <c r="H49" s="52"/>
      <c r="I49" s="52"/>
      <c r="J49" s="52"/>
      <c r="K49" s="52"/>
      <c r="L49" s="52"/>
      <c r="M49" s="52"/>
      <c r="N49" s="55"/>
      <c r="O49" s="52"/>
      <c r="P49" s="52"/>
    </row>
    <row r="50" customFormat="false" ht="15" hidden="false" customHeight="false" outlineLevel="0" collapsed="false">
      <c r="A50" s="48"/>
      <c r="B50" s="48"/>
      <c r="C50" s="48"/>
      <c r="D50" s="49"/>
      <c r="E50" s="49"/>
      <c r="F50" s="50" t="str">
        <f aca="false">IF($E50="","",IFERROR(VLOOKUP($E50,'Read Me'!$B$10:$C$13,2,0),"?"))</f>
        <v/>
      </c>
      <c r="G50" s="48"/>
      <c r="H50" s="48"/>
      <c r="I50" s="48"/>
      <c r="J50" s="48"/>
      <c r="K50" s="48"/>
      <c r="L50" s="48"/>
      <c r="M50" s="48"/>
      <c r="N50" s="51"/>
      <c r="O50" s="48"/>
      <c r="P50" s="48"/>
    </row>
    <row r="51" customFormat="false" ht="15" hidden="false" customHeight="false" outlineLevel="0" collapsed="false">
      <c r="A51" s="52"/>
      <c r="B51" s="52"/>
      <c r="C51" s="52"/>
      <c r="D51" s="53"/>
      <c r="E51" s="53"/>
      <c r="F51" s="54" t="str">
        <f aca="false">IF($E51="","",IFERROR(VLOOKUP($E51,'Read Me'!$B$10:$C$13,2,0),"?"))</f>
        <v/>
      </c>
      <c r="G51" s="52"/>
      <c r="H51" s="52"/>
      <c r="I51" s="52"/>
      <c r="J51" s="52"/>
      <c r="K51" s="52"/>
      <c r="L51" s="52"/>
      <c r="M51" s="52"/>
      <c r="N51" s="55"/>
      <c r="O51" s="52"/>
      <c r="P51" s="52"/>
    </row>
    <row r="52" customFormat="false" ht="15" hidden="false" customHeight="false" outlineLevel="0" collapsed="false">
      <c r="A52" s="48"/>
      <c r="B52" s="48"/>
      <c r="C52" s="48"/>
      <c r="D52" s="49"/>
      <c r="E52" s="49"/>
      <c r="F52" s="50" t="str">
        <f aca="false">IF($E52="","",IFERROR(VLOOKUP($E52,'Read Me'!$B$10:$C$13,2,0),"?"))</f>
        <v/>
      </c>
      <c r="G52" s="48"/>
      <c r="H52" s="48"/>
      <c r="I52" s="48"/>
      <c r="J52" s="48"/>
      <c r="K52" s="48"/>
      <c r="L52" s="48"/>
      <c r="M52" s="48"/>
      <c r="N52" s="51"/>
      <c r="O52" s="48"/>
      <c r="P52" s="48"/>
    </row>
    <row r="53" customFormat="false" ht="15" hidden="false" customHeight="false" outlineLevel="0" collapsed="false">
      <c r="A53" s="52"/>
      <c r="B53" s="52"/>
      <c r="C53" s="52"/>
      <c r="D53" s="53"/>
      <c r="E53" s="53"/>
      <c r="F53" s="54" t="str">
        <f aca="false">IF($E53="","",IFERROR(VLOOKUP($E53,'Read Me'!$B$10:$C$13,2,0),"?"))</f>
        <v/>
      </c>
      <c r="G53" s="52"/>
      <c r="H53" s="52"/>
      <c r="I53" s="52"/>
      <c r="J53" s="52"/>
      <c r="K53" s="52"/>
      <c r="L53" s="52"/>
      <c r="M53" s="52"/>
      <c r="N53" s="55"/>
      <c r="O53" s="52"/>
      <c r="P53" s="52"/>
    </row>
    <row r="54" customFormat="false" ht="15" hidden="false" customHeight="false" outlineLevel="0" collapsed="false">
      <c r="A54" s="48"/>
      <c r="B54" s="48"/>
      <c r="C54" s="48"/>
      <c r="D54" s="49"/>
      <c r="E54" s="49"/>
      <c r="F54" s="50" t="str">
        <f aca="false">IF($E54="","",IFERROR(VLOOKUP($E54,'Read Me'!$B$10:$C$13,2,0),"?"))</f>
        <v/>
      </c>
      <c r="G54" s="48"/>
      <c r="H54" s="48"/>
      <c r="I54" s="48"/>
      <c r="J54" s="48"/>
      <c r="K54" s="48"/>
      <c r="L54" s="48"/>
      <c r="M54" s="48"/>
      <c r="N54" s="51"/>
      <c r="O54" s="48"/>
      <c r="P54" s="48"/>
    </row>
    <row r="55" customFormat="false" ht="15" hidden="false" customHeight="false" outlineLevel="0" collapsed="false">
      <c r="A55" s="52"/>
      <c r="B55" s="52"/>
      <c r="C55" s="52"/>
      <c r="D55" s="53"/>
      <c r="E55" s="53"/>
      <c r="F55" s="54" t="str">
        <f aca="false">IF($E55="","",IFERROR(VLOOKUP($E55,'Read Me'!$B$10:$C$13,2,0),"?"))</f>
        <v/>
      </c>
      <c r="G55" s="52"/>
      <c r="H55" s="52"/>
      <c r="I55" s="52"/>
      <c r="J55" s="52"/>
      <c r="K55" s="52"/>
      <c r="L55" s="52"/>
      <c r="M55" s="52"/>
      <c r="N55" s="55"/>
      <c r="O55" s="52"/>
      <c r="P55" s="52"/>
    </row>
    <row r="56" customFormat="false" ht="15" hidden="false" customHeight="false" outlineLevel="0" collapsed="false">
      <c r="A56" s="48"/>
      <c r="B56" s="48"/>
      <c r="C56" s="48"/>
      <c r="D56" s="49"/>
      <c r="E56" s="49"/>
      <c r="F56" s="50" t="str">
        <f aca="false">IF($E56="","",IFERROR(VLOOKUP($E56,'Read Me'!$B$10:$C$13,2,0),"?"))</f>
        <v/>
      </c>
      <c r="G56" s="48"/>
      <c r="H56" s="48"/>
      <c r="I56" s="48"/>
      <c r="J56" s="48"/>
      <c r="K56" s="48"/>
      <c r="L56" s="48"/>
      <c r="M56" s="48"/>
      <c r="N56" s="51"/>
      <c r="O56" s="48"/>
      <c r="P56" s="48"/>
    </row>
    <row r="57" customFormat="false" ht="15" hidden="false" customHeight="false" outlineLevel="0" collapsed="false">
      <c r="A57" s="52"/>
      <c r="B57" s="52"/>
      <c r="C57" s="52"/>
      <c r="D57" s="53"/>
      <c r="E57" s="53"/>
      <c r="F57" s="54" t="str">
        <f aca="false">IF($E57="","",IFERROR(VLOOKUP($E57,'Read Me'!$B$10:$C$13,2,0),"?"))</f>
        <v/>
      </c>
      <c r="G57" s="52"/>
      <c r="H57" s="52"/>
      <c r="I57" s="52"/>
      <c r="J57" s="52"/>
      <c r="K57" s="52"/>
      <c r="L57" s="52"/>
      <c r="M57" s="52"/>
      <c r="N57" s="55"/>
      <c r="O57" s="52"/>
      <c r="P57" s="52"/>
    </row>
    <row r="58" customFormat="false" ht="15" hidden="false" customHeight="false" outlineLevel="0" collapsed="false">
      <c r="A58" s="48"/>
      <c r="B58" s="48"/>
      <c r="C58" s="48"/>
      <c r="D58" s="49"/>
      <c r="E58" s="49"/>
      <c r="F58" s="50" t="str">
        <f aca="false">IF($E58="","",IFERROR(VLOOKUP($E58,'Read Me'!$B$10:$C$13,2,0),"?"))</f>
        <v/>
      </c>
      <c r="G58" s="48"/>
      <c r="H58" s="48"/>
      <c r="I58" s="48"/>
      <c r="J58" s="48"/>
      <c r="K58" s="48"/>
      <c r="L58" s="48"/>
      <c r="M58" s="48"/>
      <c r="N58" s="51"/>
      <c r="O58" s="48"/>
      <c r="P58" s="48"/>
    </row>
    <row r="59" customFormat="false" ht="15" hidden="false" customHeight="false" outlineLevel="0" collapsed="false">
      <c r="A59" s="52"/>
      <c r="B59" s="52"/>
      <c r="C59" s="52"/>
      <c r="D59" s="53"/>
      <c r="E59" s="53"/>
      <c r="F59" s="54" t="str">
        <f aca="false">IF($E59="","",IFERROR(VLOOKUP($E59,'Read Me'!$B$10:$C$13,2,0),"?"))</f>
        <v/>
      </c>
      <c r="G59" s="52"/>
      <c r="H59" s="52"/>
      <c r="I59" s="52"/>
      <c r="J59" s="52"/>
      <c r="K59" s="52"/>
      <c r="L59" s="52"/>
      <c r="M59" s="52"/>
      <c r="N59" s="55"/>
      <c r="O59" s="52"/>
      <c r="P59" s="52"/>
    </row>
    <row r="60" customFormat="false" ht="15" hidden="false" customHeight="false" outlineLevel="0" collapsed="false">
      <c r="A60" s="48"/>
      <c r="B60" s="48"/>
      <c r="C60" s="48"/>
      <c r="D60" s="49"/>
      <c r="E60" s="49"/>
      <c r="F60" s="50" t="str">
        <f aca="false">IF($E60="","",IFERROR(VLOOKUP($E60,'Read Me'!$B$10:$C$13,2,0),"?"))</f>
        <v/>
      </c>
      <c r="G60" s="48"/>
      <c r="H60" s="48"/>
      <c r="I60" s="48"/>
      <c r="J60" s="48"/>
      <c r="K60" s="48"/>
      <c r="L60" s="48"/>
      <c r="M60" s="48"/>
      <c r="N60" s="51"/>
      <c r="O60" s="48"/>
      <c r="P60" s="48"/>
    </row>
    <row r="61" customFormat="false" ht="15" hidden="false" customHeight="false" outlineLevel="0" collapsed="false">
      <c r="A61" s="52"/>
      <c r="B61" s="52"/>
      <c r="C61" s="52"/>
      <c r="D61" s="53"/>
      <c r="E61" s="53"/>
      <c r="F61" s="54" t="str">
        <f aca="false">IF($E61="","",IFERROR(VLOOKUP($E61,'Read Me'!$B$10:$C$13,2,0),"?"))</f>
        <v/>
      </c>
      <c r="G61" s="52"/>
      <c r="H61" s="52"/>
      <c r="I61" s="52"/>
      <c r="J61" s="52"/>
      <c r="K61" s="52"/>
      <c r="L61" s="52"/>
      <c r="M61" s="52"/>
      <c r="N61" s="55"/>
      <c r="O61" s="52"/>
      <c r="P61" s="52"/>
    </row>
    <row r="62" customFormat="false" ht="15" hidden="false" customHeight="false" outlineLevel="0" collapsed="false">
      <c r="A62" s="48"/>
      <c r="B62" s="48"/>
      <c r="C62" s="48"/>
      <c r="D62" s="49"/>
      <c r="E62" s="49"/>
      <c r="F62" s="50" t="str">
        <f aca="false">IF($E62="","",IFERROR(VLOOKUP($E62,'Read Me'!$B$10:$C$13,2,0),"?"))</f>
        <v/>
      </c>
      <c r="G62" s="48"/>
      <c r="H62" s="48"/>
      <c r="I62" s="48"/>
      <c r="J62" s="48"/>
      <c r="K62" s="48"/>
      <c r="L62" s="48"/>
      <c r="M62" s="48"/>
      <c r="N62" s="51"/>
      <c r="O62" s="48"/>
      <c r="P62" s="48"/>
    </row>
    <row r="63" customFormat="false" ht="15" hidden="false" customHeight="false" outlineLevel="0" collapsed="false">
      <c r="A63" s="52"/>
      <c r="B63" s="52"/>
      <c r="C63" s="52"/>
      <c r="D63" s="53"/>
      <c r="E63" s="53"/>
      <c r="F63" s="54" t="str">
        <f aca="false">IF($E63="","",IFERROR(VLOOKUP($E63,'Read Me'!$B$10:$C$13,2,0),"?"))</f>
        <v/>
      </c>
      <c r="G63" s="52"/>
      <c r="H63" s="52"/>
      <c r="I63" s="52"/>
      <c r="J63" s="52"/>
      <c r="K63" s="52"/>
      <c r="L63" s="52"/>
      <c r="M63" s="52"/>
      <c r="N63" s="55"/>
      <c r="O63" s="52"/>
      <c r="P63" s="52"/>
    </row>
    <row r="64" customFormat="false" ht="15" hidden="false" customHeight="false" outlineLevel="0" collapsed="false">
      <c r="A64" s="48"/>
      <c r="B64" s="48"/>
      <c r="C64" s="48"/>
      <c r="D64" s="49"/>
      <c r="E64" s="49"/>
      <c r="F64" s="50" t="str">
        <f aca="false">IF($E64="","",IFERROR(VLOOKUP($E64,'Read Me'!$B$10:$C$13,2,0),"?"))</f>
        <v/>
      </c>
      <c r="G64" s="48"/>
      <c r="H64" s="48"/>
      <c r="I64" s="48"/>
      <c r="J64" s="48"/>
      <c r="K64" s="48"/>
      <c r="L64" s="48"/>
      <c r="M64" s="48"/>
      <c r="N64" s="51"/>
      <c r="O64" s="48"/>
      <c r="P64" s="48"/>
    </row>
    <row r="65" customFormat="false" ht="15" hidden="false" customHeight="false" outlineLevel="0" collapsed="false">
      <c r="A65" s="52"/>
      <c r="B65" s="52"/>
      <c r="C65" s="52"/>
      <c r="D65" s="53"/>
      <c r="E65" s="53"/>
      <c r="F65" s="54" t="str">
        <f aca="false">IF($E65="","",IFERROR(VLOOKUP($E65,'Read Me'!$B$10:$C$13,2,0),"?"))</f>
        <v/>
      </c>
      <c r="G65" s="52"/>
      <c r="H65" s="52"/>
      <c r="I65" s="52"/>
      <c r="J65" s="52"/>
      <c r="K65" s="52"/>
      <c r="L65" s="52"/>
      <c r="M65" s="52"/>
      <c r="N65" s="55"/>
      <c r="O65" s="52"/>
      <c r="P65" s="52"/>
    </row>
    <row r="66" customFormat="false" ht="15" hidden="false" customHeight="false" outlineLevel="0" collapsed="false">
      <c r="A66" s="48"/>
      <c r="B66" s="48"/>
      <c r="C66" s="48"/>
      <c r="D66" s="49"/>
      <c r="E66" s="49"/>
      <c r="F66" s="50" t="str">
        <f aca="false">IF($E66="","",IFERROR(VLOOKUP($E66,'Read Me'!$B$10:$C$13,2,0),"?"))</f>
        <v/>
      </c>
      <c r="G66" s="48"/>
      <c r="H66" s="48"/>
      <c r="I66" s="48"/>
      <c r="J66" s="48"/>
      <c r="K66" s="48"/>
      <c r="L66" s="48"/>
      <c r="M66" s="48"/>
      <c r="N66" s="51"/>
      <c r="O66" s="48"/>
      <c r="P66" s="48"/>
    </row>
    <row r="67" customFormat="false" ht="15" hidden="false" customHeight="false" outlineLevel="0" collapsed="false">
      <c r="A67" s="52"/>
      <c r="B67" s="52"/>
      <c r="C67" s="52"/>
      <c r="D67" s="53"/>
      <c r="E67" s="53"/>
      <c r="F67" s="54" t="str">
        <f aca="false">IF($E67="","",IFERROR(VLOOKUP($E67,'Read Me'!$B$10:$C$13,2,0),"?"))</f>
        <v/>
      </c>
      <c r="G67" s="52"/>
      <c r="H67" s="52"/>
      <c r="I67" s="52"/>
      <c r="J67" s="52"/>
      <c r="K67" s="52"/>
      <c r="L67" s="52"/>
      <c r="M67" s="52"/>
      <c r="N67" s="55"/>
      <c r="O67" s="52"/>
      <c r="P67" s="52"/>
    </row>
    <row r="68" customFormat="false" ht="15" hidden="false" customHeight="false" outlineLevel="0" collapsed="false">
      <c r="A68" s="48"/>
      <c r="B68" s="48"/>
      <c r="C68" s="48"/>
      <c r="D68" s="49"/>
      <c r="E68" s="49"/>
      <c r="F68" s="50" t="str">
        <f aca="false">IF($E68="","",IFERROR(VLOOKUP($E68,'Read Me'!$B$10:$C$13,2,0),"?"))</f>
        <v/>
      </c>
      <c r="G68" s="48"/>
      <c r="H68" s="48"/>
      <c r="I68" s="48"/>
      <c r="J68" s="48"/>
      <c r="K68" s="48"/>
      <c r="L68" s="48"/>
      <c r="M68" s="48"/>
      <c r="N68" s="51"/>
      <c r="O68" s="48"/>
      <c r="P68" s="48"/>
    </row>
    <row r="69" customFormat="false" ht="15" hidden="false" customHeight="false" outlineLevel="0" collapsed="false">
      <c r="A69" s="52"/>
      <c r="B69" s="52"/>
      <c r="C69" s="52"/>
      <c r="D69" s="53"/>
      <c r="E69" s="53"/>
      <c r="F69" s="54" t="str">
        <f aca="false">IF($E69="","",IFERROR(VLOOKUP($E69,'Read Me'!$B$10:$C$13,2,0),"?"))</f>
        <v/>
      </c>
      <c r="G69" s="52"/>
      <c r="H69" s="52"/>
      <c r="I69" s="52"/>
      <c r="J69" s="52"/>
      <c r="K69" s="52"/>
      <c r="L69" s="52"/>
      <c r="M69" s="52"/>
      <c r="N69" s="55"/>
      <c r="O69" s="52"/>
      <c r="P69" s="52"/>
    </row>
    <row r="70" customFormat="false" ht="15" hidden="false" customHeight="false" outlineLevel="0" collapsed="false">
      <c r="A70" s="48"/>
      <c r="B70" s="48"/>
      <c r="C70" s="48"/>
      <c r="D70" s="49"/>
      <c r="E70" s="49"/>
      <c r="F70" s="50" t="str">
        <f aca="false">IF($E70="","",IFERROR(VLOOKUP($E70,'Read Me'!$B$10:$C$13,2,0),"?"))</f>
        <v/>
      </c>
      <c r="G70" s="48"/>
      <c r="H70" s="48"/>
      <c r="I70" s="48"/>
      <c r="J70" s="48"/>
      <c r="K70" s="48"/>
      <c r="L70" s="48"/>
      <c r="M70" s="48"/>
      <c r="N70" s="51"/>
      <c r="O70" s="48"/>
      <c r="P70" s="48"/>
    </row>
    <row r="71" customFormat="false" ht="15" hidden="false" customHeight="false" outlineLevel="0" collapsed="false">
      <c r="A71" s="52"/>
      <c r="B71" s="52"/>
      <c r="C71" s="52"/>
      <c r="D71" s="53"/>
      <c r="E71" s="53"/>
      <c r="F71" s="54" t="str">
        <f aca="false">IF($E71="","",IFERROR(VLOOKUP($E71,'Read Me'!$B$10:$C$13,2,0),"?"))</f>
        <v/>
      </c>
      <c r="G71" s="52"/>
      <c r="H71" s="52"/>
      <c r="I71" s="52"/>
      <c r="J71" s="52"/>
      <c r="K71" s="52"/>
      <c r="L71" s="52"/>
      <c r="M71" s="52"/>
      <c r="N71" s="55"/>
      <c r="O71" s="52"/>
      <c r="P71" s="52"/>
    </row>
    <row r="72" customFormat="false" ht="15" hidden="false" customHeight="false" outlineLevel="0" collapsed="false">
      <c r="A72" s="48"/>
      <c r="B72" s="48"/>
      <c r="C72" s="48"/>
      <c r="D72" s="49"/>
      <c r="E72" s="49"/>
      <c r="F72" s="50" t="str">
        <f aca="false">IF($E72="","",IFERROR(VLOOKUP($E72,'Read Me'!$B$10:$C$13,2,0),"?"))</f>
        <v/>
      </c>
      <c r="G72" s="48"/>
      <c r="H72" s="48"/>
      <c r="I72" s="48"/>
      <c r="J72" s="48"/>
      <c r="K72" s="48"/>
      <c r="L72" s="48"/>
      <c r="M72" s="48"/>
      <c r="N72" s="51"/>
      <c r="O72" s="48"/>
      <c r="P72" s="48"/>
    </row>
    <row r="73" customFormat="false" ht="15" hidden="false" customHeight="false" outlineLevel="0" collapsed="false">
      <c r="A73" s="52"/>
      <c r="B73" s="52"/>
      <c r="C73" s="52"/>
      <c r="D73" s="53"/>
      <c r="E73" s="53"/>
      <c r="F73" s="54" t="str">
        <f aca="false">IF($E73="","",IFERROR(VLOOKUP($E73,'Read Me'!$B$10:$C$13,2,0),"?"))</f>
        <v/>
      </c>
      <c r="G73" s="52"/>
      <c r="H73" s="52"/>
      <c r="I73" s="52"/>
      <c r="J73" s="52"/>
      <c r="K73" s="52"/>
      <c r="L73" s="52"/>
      <c r="M73" s="52"/>
      <c r="N73" s="55"/>
      <c r="O73" s="52"/>
      <c r="P73" s="52"/>
    </row>
    <row r="74" customFormat="false" ht="15" hidden="false" customHeight="false" outlineLevel="0" collapsed="false">
      <c r="A74" s="48"/>
      <c r="B74" s="48"/>
      <c r="C74" s="48"/>
      <c r="D74" s="49"/>
      <c r="E74" s="49"/>
      <c r="F74" s="50" t="str">
        <f aca="false">IF($E74="","",IFERROR(VLOOKUP($E74,'Read Me'!$B$10:$C$13,2,0),"?"))</f>
        <v/>
      </c>
      <c r="G74" s="48"/>
      <c r="H74" s="48"/>
      <c r="I74" s="48"/>
      <c r="J74" s="48"/>
      <c r="K74" s="48"/>
      <c r="L74" s="48"/>
      <c r="M74" s="48"/>
      <c r="N74" s="51"/>
      <c r="O74" s="48"/>
      <c r="P74" s="48"/>
    </row>
    <row r="75" customFormat="false" ht="15" hidden="false" customHeight="false" outlineLevel="0" collapsed="false">
      <c r="A75" s="52"/>
      <c r="B75" s="52"/>
      <c r="C75" s="52"/>
      <c r="D75" s="53"/>
      <c r="E75" s="53"/>
      <c r="F75" s="54" t="str">
        <f aca="false">IF($E75="","",IFERROR(VLOOKUP($E75,'Read Me'!$B$10:$C$13,2,0),"?"))</f>
        <v/>
      </c>
      <c r="G75" s="52"/>
      <c r="H75" s="52"/>
      <c r="I75" s="52"/>
      <c r="J75" s="52"/>
      <c r="K75" s="52"/>
      <c r="L75" s="52"/>
      <c r="M75" s="52"/>
      <c r="N75" s="55"/>
      <c r="O75" s="52"/>
      <c r="P75" s="52"/>
    </row>
    <row r="76" customFormat="false" ht="15" hidden="false" customHeight="false" outlineLevel="0" collapsed="false">
      <c r="A76" s="48"/>
      <c r="B76" s="48"/>
      <c r="C76" s="48"/>
      <c r="D76" s="49"/>
      <c r="E76" s="49"/>
      <c r="F76" s="50" t="str">
        <f aca="false">IF($E76="","",IFERROR(VLOOKUP($E76,'Read Me'!$B$10:$C$13,2,0),"?"))</f>
        <v/>
      </c>
      <c r="G76" s="48"/>
      <c r="H76" s="48"/>
      <c r="I76" s="48"/>
      <c r="J76" s="48"/>
      <c r="K76" s="48"/>
      <c r="L76" s="48"/>
      <c r="M76" s="48"/>
      <c r="N76" s="51"/>
      <c r="O76" s="48"/>
      <c r="P76" s="48"/>
    </row>
    <row r="77" customFormat="false" ht="15" hidden="false" customHeight="false" outlineLevel="0" collapsed="false">
      <c r="A77" s="52"/>
      <c r="B77" s="52"/>
      <c r="C77" s="52"/>
      <c r="D77" s="53"/>
      <c r="E77" s="53"/>
      <c r="F77" s="54" t="str">
        <f aca="false">IF($E77="","",IFERROR(VLOOKUP($E77,'Read Me'!$B$10:$C$13,2,0),"?"))</f>
        <v/>
      </c>
      <c r="G77" s="52"/>
      <c r="H77" s="52"/>
      <c r="I77" s="52"/>
      <c r="J77" s="52"/>
      <c r="K77" s="52"/>
      <c r="L77" s="52"/>
      <c r="M77" s="52"/>
      <c r="N77" s="55"/>
      <c r="O77" s="52"/>
      <c r="P77" s="52"/>
    </row>
    <row r="78" customFormat="false" ht="15" hidden="false" customHeight="false" outlineLevel="0" collapsed="false">
      <c r="A78" s="48"/>
      <c r="B78" s="48"/>
      <c r="C78" s="48"/>
      <c r="D78" s="49"/>
      <c r="E78" s="49"/>
      <c r="F78" s="50" t="str">
        <f aca="false">IF($E78="","",IFERROR(VLOOKUP($E78,'Read Me'!$B$10:$C$13,2,0),"?"))</f>
        <v/>
      </c>
      <c r="G78" s="48"/>
      <c r="H78" s="48"/>
      <c r="I78" s="48"/>
      <c r="J78" s="48"/>
      <c r="K78" s="48"/>
      <c r="L78" s="48"/>
      <c r="M78" s="48"/>
      <c r="N78" s="51"/>
      <c r="O78" s="48"/>
      <c r="P78" s="48"/>
    </row>
    <row r="79" customFormat="false" ht="15" hidden="false" customHeight="false" outlineLevel="0" collapsed="false">
      <c r="A79" s="52"/>
      <c r="B79" s="52"/>
      <c r="C79" s="52"/>
      <c r="D79" s="53"/>
      <c r="E79" s="53"/>
      <c r="F79" s="54" t="str">
        <f aca="false">IF($E79="","",IFERROR(VLOOKUP($E79,'Read Me'!$B$10:$C$13,2,0),"?"))</f>
        <v/>
      </c>
      <c r="G79" s="52"/>
      <c r="H79" s="52"/>
      <c r="I79" s="52"/>
      <c r="J79" s="52"/>
      <c r="K79" s="52"/>
      <c r="L79" s="52"/>
      <c r="M79" s="52"/>
      <c r="N79" s="55"/>
      <c r="O79" s="52"/>
      <c r="P79" s="52"/>
    </row>
    <row r="80" customFormat="false" ht="15" hidden="false" customHeight="false" outlineLevel="0" collapsed="false">
      <c r="A80" s="48"/>
      <c r="B80" s="48"/>
      <c r="C80" s="48"/>
      <c r="D80" s="49"/>
      <c r="E80" s="49"/>
      <c r="F80" s="50" t="str">
        <f aca="false">IF($E80="","",IFERROR(VLOOKUP($E80,'Read Me'!$B$10:$C$13,2,0),"?"))</f>
        <v/>
      </c>
      <c r="G80" s="48"/>
      <c r="H80" s="48"/>
      <c r="I80" s="48"/>
      <c r="J80" s="48"/>
      <c r="K80" s="48"/>
      <c r="L80" s="48"/>
      <c r="M80" s="48"/>
      <c r="N80" s="51"/>
      <c r="O80" s="48"/>
      <c r="P80" s="48"/>
    </row>
    <row r="81" customFormat="false" ht="15" hidden="false" customHeight="false" outlineLevel="0" collapsed="false">
      <c r="A81" s="52"/>
      <c r="B81" s="52"/>
      <c r="C81" s="52"/>
      <c r="D81" s="53"/>
      <c r="E81" s="53"/>
      <c r="F81" s="54" t="str">
        <f aca="false">IF($E81="","",IFERROR(VLOOKUP($E81,'Read Me'!$B$10:$C$13,2,0),"?"))</f>
        <v/>
      </c>
      <c r="G81" s="52"/>
      <c r="H81" s="52"/>
      <c r="I81" s="52"/>
      <c r="J81" s="52"/>
      <c r="K81" s="52"/>
      <c r="L81" s="52"/>
      <c r="M81" s="52"/>
      <c r="N81" s="55"/>
      <c r="O81" s="52"/>
      <c r="P81" s="52"/>
    </row>
    <row r="82" customFormat="false" ht="15" hidden="false" customHeight="false" outlineLevel="0" collapsed="false">
      <c r="A82" s="48"/>
      <c r="B82" s="48"/>
      <c r="C82" s="48"/>
      <c r="D82" s="49"/>
      <c r="E82" s="49"/>
      <c r="F82" s="50" t="str">
        <f aca="false">IF($E82="","",IFERROR(VLOOKUP($E82,'Read Me'!$B$10:$C$13,2,0),"?"))</f>
        <v/>
      </c>
      <c r="G82" s="48"/>
      <c r="H82" s="48"/>
      <c r="I82" s="48"/>
      <c r="J82" s="48"/>
      <c r="K82" s="48"/>
      <c r="L82" s="48"/>
      <c r="M82" s="48"/>
      <c r="N82" s="51"/>
      <c r="O82" s="48"/>
      <c r="P82" s="48"/>
    </row>
    <row r="83" customFormat="false" ht="15" hidden="false" customHeight="false" outlineLevel="0" collapsed="false">
      <c r="A83" s="52"/>
      <c r="B83" s="52"/>
      <c r="C83" s="52"/>
      <c r="D83" s="53"/>
      <c r="E83" s="53"/>
      <c r="F83" s="54" t="str">
        <f aca="false">IF($E83="","",IFERROR(VLOOKUP($E83,'Read Me'!$B$10:$C$13,2,0),"?"))</f>
        <v/>
      </c>
      <c r="G83" s="52"/>
      <c r="H83" s="52"/>
      <c r="I83" s="52"/>
      <c r="J83" s="52"/>
      <c r="K83" s="52"/>
      <c r="L83" s="52"/>
      <c r="M83" s="52"/>
      <c r="N83" s="55"/>
      <c r="O83" s="52"/>
      <c r="P83" s="52"/>
    </row>
    <row r="84" customFormat="false" ht="15" hidden="false" customHeight="false" outlineLevel="0" collapsed="false">
      <c r="A84" s="48"/>
      <c r="B84" s="48"/>
      <c r="C84" s="48"/>
      <c r="D84" s="49"/>
      <c r="E84" s="49"/>
      <c r="F84" s="50" t="str">
        <f aca="false">IF($E84="","",IFERROR(VLOOKUP($E84,'Read Me'!$B$10:$C$13,2,0),"?"))</f>
        <v/>
      </c>
      <c r="G84" s="48"/>
      <c r="H84" s="48"/>
      <c r="I84" s="48"/>
      <c r="J84" s="48"/>
      <c r="K84" s="48"/>
      <c r="L84" s="48"/>
      <c r="M84" s="48"/>
      <c r="N84" s="51"/>
      <c r="O84" s="48"/>
      <c r="P84" s="48"/>
    </row>
    <row r="85" customFormat="false" ht="15" hidden="false" customHeight="false" outlineLevel="0" collapsed="false">
      <c r="A85" s="52"/>
      <c r="B85" s="52"/>
      <c r="C85" s="52"/>
      <c r="D85" s="53"/>
      <c r="E85" s="53"/>
      <c r="F85" s="54" t="str">
        <f aca="false">IF($E85="","",IFERROR(VLOOKUP($E85,'Read Me'!$B$10:$C$13,2,0),"?"))</f>
        <v/>
      </c>
      <c r="G85" s="52"/>
      <c r="H85" s="52"/>
      <c r="I85" s="52"/>
      <c r="J85" s="52"/>
      <c r="K85" s="52"/>
      <c r="L85" s="52"/>
      <c r="M85" s="52"/>
      <c r="N85" s="55"/>
      <c r="O85" s="52"/>
      <c r="P85" s="52"/>
    </row>
    <row r="86" customFormat="false" ht="15" hidden="false" customHeight="false" outlineLevel="0" collapsed="false">
      <c r="A86" s="48"/>
      <c r="B86" s="48"/>
      <c r="C86" s="48"/>
      <c r="D86" s="49"/>
      <c r="E86" s="49"/>
      <c r="F86" s="50" t="str">
        <f aca="false">IF($E86="","",IFERROR(VLOOKUP($E86,'Read Me'!$B$10:$C$13,2,0),"?"))</f>
        <v/>
      </c>
      <c r="G86" s="48"/>
      <c r="H86" s="48"/>
      <c r="I86" s="48"/>
      <c r="J86" s="48"/>
      <c r="K86" s="48"/>
      <c r="L86" s="48"/>
      <c r="M86" s="48"/>
      <c r="N86" s="51"/>
      <c r="O86" s="48"/>
      <c r="P86" s="48"/>
    </row>
    <row r="87" customFormat="false" ht="15" hidden="false" customHeight="false" outlineLevel="0" collapsed="false">
      <c r="A87" s="52"/>
      <c r="B87" s="52"/>
      <c r="C87" s="52"/>
      <c r="D87" s="53"/>
      <c r="E87" s="53"/>
      <c r="F87" s="54" t="str">
        <f aca="false">IF($E87="","",IFERROR(VLOOKUP($E87,'Read Me'!$B$10:$C$13,2,0),"?"))</f>
        <v/>
      </c>
      <c r="G87" s="52"/>
      <c r="H87" s="52"/>
      <c r="I87" s="52"/>
      <c r="J87" s="52"/>
      <c r="K87" s="52"/>
      <c r="L87" s="52"/>
      <c r="M87" s="52"/>
      <c r="N87" s="55"/>
      <c r="O87" s="52"/>
      <c r="P87" s="52"/>
    </row>
    <row r="88" customFormat="false" ht="15" hidden="false" customHeight="false" outlineLevel="0" collapsed="false">
      <c r="A88" s="48"/>
      <c r="B88" s="48"/>
      <c r="C88" s="48"/>
      <c r="D88" s="49"/>
      <c r="E88" s="49"/>
      <c r="F88" s="50" t="str">
        <f aca="false">IF($E88="","",IFERROR(VLOOKUP($E88,'Read Me'!$B$10:$C$13,2,0),"?"))</f>
        <v/>
      </c>
      <c r="G88" s="48"/>
      <c r="H88" s="48"/>
      <c r="I88" s="48"/>
      <c r="J88" s="48"/>
      <c r="K88" s="48"/>
      <c r="L88" s="48"/>
      <c r="M88" s="48"/>
      <c r="N88" s="51"/>
      <c r="O88" s="48"/>
      <c r="P88" s="48"/>
    </row>
    <row r="89" customFormat="false" ht="15" hidden="false" customHeight="false" outlineLevel="0" collapsed="false">
      <c r="A89" s="52"/>
      <c r="B89" s="52"/>
      <c r="C89" s="52"/>
      <c r="D89" s="53"/>
      <c r="E89" s="53"/>
      <c r="F89" s="54" t="str">
        <f aca="false">IF($E89="","",IFERROR(VLOOKUP($E89,'Read Me'!$B$10:$C$13,2,0),"?"))</f>
        <v/>
      </c>
      <c r="G89" s="52"/>
      <c r="H89" s="52"/>
      <c r="I89" s="52"/>
      <c r="J89" s="52"/>
      <c r="K89" s="52"/>
      <c r="L89" s="52"/>
      <c r="M89" s="52"/>
      <c r="N89" s="55"/>
      <c r="O89" s="52"/>
      <c r="P89" s="52"/>
    </row>
    <row r="90" customFormat="false" ht="15" hidden="false" customHeight="false" outlineLevel="0" collapsed="false">
      <c r="A90" s="48"/>
      <c r="B90" s="48"/>
      <c r="C90" s="48"/>
      <c r="D90" s="49"/>
      <c r="E90" s="49"/>
      <c r="F90" s="50" t="str">
        <f aca="false">IF($E90="","",IFERROR(VLOOKUP($E90,'Read Me'!$B$10:$C$13,2,0),"?"))</f>
        <v/>
      </c>
      <c r="G90" s="48"/>
      <c r="H90" s="48"/>
      <c r="I90" s="48"/>
      <c r="J90" s="48"/>
      <c r="K90" s="48"/>
      <c r="L90" s="48"/>
      <c r="M90" s="48"/>
      <c r="N90" s="51"/>
      <c r="O90" s="48"/>
      <c r="P90" s="48"/>
    </row>
    <row r="91" customFormat="false" ht="15" hidden="false" customHeight="false" outlineLevel="0" collapsed="false">
      <c r="A91" s="52"/>
      <c r="B91" s="52"/>
      <c r="C91" s="52"/>
      <c r="D91" s="53"/>
      <c r="E91" s="53"/>
      <c r="F91" s="54" t="str">
        <f aca="false">IF($E91="","",IFERROR(VLOOKUP($E91,'Read Me'!$B$10:$C$13,2,0),"?"))</f>
        <v/>
      </c>
      <c r="G91" s="52"/>
      <c r="H91" s="52"/>
      <c r="I91" s="52"/>
      <c r="J91" s="52"/>
      <c r="K91" s="52"/>
      <c r="L91" s="52"/>
      <c r="M91" s="52"/>
      <c r="N91" s="55"/>
      <c r="O91" s="52"/>
      <c r="P91" s="52"/>
    </row>
    <row r="92" customFormat="false" ht="15" hidden="false" customHeight="false" outlineLevel="0" collapsed="false">
      <c r="A92" s="48"/>
      <c r="B92" s="48"/>
      <c r="C92" s="48"/>
      <c r="D92" s="49"/>
      <c r="E92" s="49"/>
      <c r="F92" s="50" t="str">
        <f aca="false">IF($E92="","",IFERROR(VLOOKUP($E92,'Read Me'!$B$10:$C$13,2,0),"?"))</f>
        <v/>
      </c>
      <c r="G92" s="48"/>
      <c r="H92" s="48"/>
      <c r="I92" s="48"/>
      <c r="J92" s="48"/>
      <c r="K92" s="48"/>
      <c r="L92" s="48"/>
      <c r="M92" s="48"/>
      <c r="N92" s="51"/>
      <c r="O92" s="48"/>
      <c r="P92" s="48"/>
    </row>
    <row r="93" customFormat="false" ht="15" hidden="false" customHeight="false" outlineLevel="0" collapsed="false">
      <c r="A93" s="52"/>
      <c r="B93" s="52"/>
      <c r="C93" s="52"/>
      <c r="D93" s="53"/>
      <c r="E93" s="53"/>
      <c r="F93" s="54" t="str">
        <f aca="false">IF($E93="","",IFERROR(VLOOKUP($E93,'Read Me'!$B$10:$C$13,2,0),"?"))</f>
        <v/>
      </c>
      <c r="G93" s="52"/>
      <c r="H93" s="52"/>
      <c r="I93" s="52"/>
      <c r="J93" s="52"/>
      <c r="K93" s="52"/>
      <c r="L93" s="52"/>
      <c r="M93" s="52"/>
      <c r="N93" s="55"/>
      <c r="O93" s="52"/>
      <c r="P93" s="52"/>
    </row>
    <row r="94" customFormat="false" ht="15" hidden="false" customHeight="false" outlineLevel="0" collapsed="false">
      <c r="A94" s="48"/>
      <c r="B94" s="48"/>
      <c r="C94" s="48"/>
      <c r="D94" s="49"/>
      <c r="E94" s="49"/>
      <c r="F94" s="50" t="str">
        <f aca="false">IF($E94="","",IFERROR(VLOOKUP($E94,'Read Me'!$B$10:$C$13,2,0),"?"))</f>
        <v/>
      </c>
      <c r="G94" s="48"/>
      <c r="H94" s="48"/>
      <c r="I94" s="48"/>
      <c r="J94" s="48"/>
      <c r="K94" s="48"/>
      <c r="L94" s="48"/>
      <c r="M94" s="48"/>
      <c r="N94" s="51"/>
      <c r="O94" s="48"/>
      <c r="P94" s="48"/>
    </row>
    <row r="95" customFormat="false" ht="15" hidden="false" customHeight="false" outlineLevel="0" collapsed="false">
      <c r="A95" s="52"/>
      <c r="B95" s="52"/>
      <c r="C95" s="52"/>
      <c r="D95" s="53"/>
      <c r="E95" s="53"/>
      <c r="F95" s="54" t="str">
        <f aca="false">IF($E95="","",IFERROR(VLOOKUP($E95,'Read Me'!$B$10:$C$13,2,0),"?"))</f>
        <v/>
      </c>
      <c r="G95" s="52"/>
      <c r="H95" s="52"/>
      <c r="I95" s="52"/>
      <c r="J95" s="52"/>
      <c r="K95" s="52"/>
      <c r="L95" s="52"/>
      <c r="M95" s="52"/>
      <c r="N95" s="55"/>
      <c r="O95" s="52"/>
      <c r="P95" s="52"/>
    </row>
    <row r="96" customFormat="false" ht="15" hidden="false" customHeight="false" outlineLevel="0" collapsed="false">
      <c r="A96" s="48"/>
      <c r="B96" s="48"/>
      <c r="C96" s="48"/>
      <c r="D96" s="49"/>
      <c r="E96" s="49"/>
      <c r="F96" s="50" t="str">
        <f aca="false">IF($E96="","",IFERROR(VLOOKUP($E96,'Read Me'!$B$10:$C$13,2,0),"?"))</f>
        <v/>
      </c>
      <c r="G96" s="48"/>
      <c r="H96" s="48"/>
      <c r="I96" s="48"/>
      <c r="J96" s="48"/>
      <c r="K96" s="48"/>
      <c r="L96" s="48"/>
      <c r="M96" s="48"/>
      <c r="N96" s="51"/>
      <c r="O96" s="48"/>
      <c r="P96" s="48"/>
    </row>
    <row r="97" customFormat="false" ht="15" hidden="false" customHeight="false" outlineLevel="0" collapsed="false">
      <c r="A97" s="52"/>
      <c r="B97" s="52"/>
      <c r="C97" s="52"/>
      <c r="D97" s="53"/>
      <c r="E97" s="53"/>
      <c r="F97" s="54" t="str">
        <f aca="false">IF($E97="","",IFERROR(VLOOKUP($E97,'Read Me'!$B$10:$C$13,2,0),"?"))</f>
        <v/>
      </c>
      <c r="G97" s="52"/>
      <c r="H97" s="52"/>
      <c r="I97" s="52"/>
      <c r="J97" s="52"/>
      <c r="K97" s="52"/>
      <c r="L97" s="52"/>
      <c r="M97" s="52"/>
      <c r="N97" s="55"/>
      <c r="O97" s="52"/>
      <c r="P97" s="52"/>
    </row>
    <row r="98" customFormat="false" ht="15" hidden="false" customHeight="false" outlineLevel="0" collapsed="false">
      <c r="A98" s="48"/>
      <c r="B98" s="48"/>
      <c r="C98" s="48"/>
      <c r="D98" s="49"/>
      <c r="E98" s="49"/>
      <c r="F98" s="50" t="str">
        <f aca="false">IF($E98="","",IFERROR(VLOOKUP($E98,'Read Me'!$B$10:$C$13,2,0),"?"))</f>
        <v/>
      </c>
      <c r="G98" s="48"/>
      <c r="H98" s="48"/>
      <c r="I98" s="48"/>
      <c r="J98" s="48"/>
      <c r="K98" s="48"/>
      <c r="L98" s="48"/>
      <c r="M98" s="48"/>
      <c r="N98" s="51"/>
      <c r="O98" s="48"/>
      <c r="P98" s="48"/>
    </row>
    <row r="99" customFormat="false" ht="15" hidden="false" customHeight="false" outlineLevel="0" collapsed="false">
      <c r="A99" s="52"/>
      <c r="B99" s="52"/>
      <c r="C99" s="52"/>
      <c r="D99" s="53"/>
      <c r="E99" s="53"/>
      <c r="F99" s="54" t="str">
        <f aca="false">IF($E99="","",IFERROR(VLOOKUP($E99,'Read Me'!$B$10:$C$13,2,0),"?"))</f>
        <v/>
      </c>
      <c r="G99" s="52"/>
      <c r="H99" s="52"/>
      <c r="I99" s="52"/>
      <c r="J99" s="52"/>
      <c r="K99" s="52"/>
      <c r="L99" s="52"/>
      <c r="M99" s="52"/>
      <c r="N99" s="55"/>
      <c r="O99" s="52"/>
      <c r="P99" s="52"/>
    </row>
    <row r="100" customFormat="false" ht="15" hidden="false" customHeight="false" outlineLevel="0" collapsed="false">
      <c r="A100" s="48"/>
      <c r="B100" s="48"/>
      <c r="C100" s="48"/>
      <c r="D100" s="49"/>
      <c r="E100" s="49"/>
      <c r="F100" s="50" t="str">
        <f aca="false">IF($E100="","",IFERROR(VLOOKUP($E100,'Read Me'!$B$10:$C$13,2,0),"?"))</f>
        <v/>
      </c>
      <c r="G100" s="48"/>
      <c r="H100" s="48"/>
      <c r="I100" s="48"/>
      <c r="J100" s="48"/>
      <c r="K100" s="48"/>
      <c r="L100" s="48"/>
      <c r="M100" s="48"/>
      <c r="N100" s="51"/>
      <c r="O100" s="48"/>
      <c r="P100" s="48"/>
    </row>
    <row r="101" customFormat="false" ht="15" hidden="false" customHeight="false" outlineLevel="0" collapsed="false">
      <c r="A101" s="52"/>
      <c r="B101" s="52"/>
      <c r="C101" s="52"/>
      <c r="D101" s="53"/>
      <c r="E101" s="53"/>
      <c r="F101" s="54" t="str">
        <f aca="false">IF($E101="","",IFERROR(VLOOKUP($E101,'Read Me'!$B$10:$C$13,2,0),"?"))</f>
        <v/>
      </c>
      <c r="G101" s="52"/>
      <c r="H101" s="52"/>
      <c r="I101" s="52"/>
      <c r="J101" s="52"/>
      <c r="K101" s="52"/>
      <c r="L101" s="52"/>
      <c r="M101" s="52"/>
      <c r="N101" s="55"/>
      <c r="O101" s="52"/>
      <c r="P101" s="52"/>
    </row>
    <row r="102" customFormat="false" ht="15" hidden="false" customHeight="false" outlineLevel="0" collapsed="false">
      <c r="A102" s="48"/>
      <c r="B102" s="48"/>
      <c r="C102" s="48"/>
      <c r="D102" s="49"/>
      <c r="E102" s="49"/>
      <c r="F102" s="50" t="str">
        <f aca="false">IF($E102="","",IFERROR(VLOOKUP($E102,'Read Me'!$B$10:$C$13,2,0),"?"))</f>
        <v/>
      </c>
      <c r="G102" s="48"/>
      <c r="H102" s="48"/>
      <c r="I102" s="48"/>
      <c r="J102" s="48"/>
      <c r="K102" s="48"/>
      <c r="L102" s="48"/>
      <c r="M102" s="48"/>
      <c r="N102" s="51"/>
      <c r="O102" s="48"/>
      <c r="P102" s="48"/>
    </row>
    <row r="103" customFormat="false" ht="15" hidden="false" customHeight="false" outlineLevel="0" collapsed="false">
      <c r="A103" s="52"/>
      <c r="B103" s="52"/>
      <c r="C103" s="52"/>
      <c r="D103" s="53"/>
      <c r="E103" s="53"/>
      <c r="F103" s="54" t="str">
        <f aca="false">IF($E103="","",IFERROR(VLOOKUP($E103,'Read Me'!$B$10:$C$13,2,0),"?"))</f>
        <v/>
      </c>
      <c r="G103" s="52"/>
      <c r="H103" s="52"/>
      <c r="I103" s="52"/>
      <c r="J103" s="52"/>
      <c r="K103" s="52"/>
      <c r="L103" s="52"/>
      <c r="M103" s="52"/>
      <c r="N103" s="55"/>
      <c r="O103" s="52"/>
      <c r="P103" s="52"/>
    </row>
    <row r="104" customFormat="false" ht="15" hidden="false" customHeight="false" outlineLevel="0" collapsed="false">
      <c r="A104" s="48"/>
      <c r="B104" s="48"/>
      <c r="C104" s="48"/>
      <c r="D104" s="49"/>
      <c r="E104" s="49"/>
      <c r="F104" s="50" t="str">
        <f aca="false">IF($E104="","",IFERROR(VLOOKUP($E104,'Read Me'!$B$10:$C$13,2,0),"?"))</f>
        <v/>
      </c>
      <c r="G104" s="48"/>
      <c r="H104" s="48"/>
      <c r="I104" s="48"/>
      <c r="J104" s="48"/>
      <c r="K104" s="48"/>
      <c r="L104" s="48"/>
      <c r="M104" s="48"/>
      <c r="N104" s="51"/>
      <c r="O104" s="48"/>
      <c r="P104" s="48"/>
    </row>
    <row r="105" customFormat="false" ht="15" hidden="false" customHeight="false" outlineLevel="0" collapsed="false">
      <c r="A105" s="52"/>
      <c r="B105" s="52"/>
      <c r="C105" s="52"/>
      <c r="D105" s="53"/>
      <c r="E105" s="53"/>
      <c r="F105" s="54" t="str">
        <f aca="false">IF($E105="","",IFERROR(VLOOKUP($E105,'Read Me'!$B$10:$C$13,2,0),"?"))</f>
        <v/>
      </c>
      <c r="G105" s="52"/>
      <c r="H105" s="52"/>
      <c r="I105" s="52"/>
      <c r="J105" s="52"/>
      <c r="K105" s="52"/>
      <c r="L105" s="52"/>
      <c r="M105" s="52"/>
      <c r="N105" s="55"/>
      <c r="O105" s="52"/>
      <c r="P105" s="52"/>
    </row>
    <row r="106" customFormat="false" ht="15" hidden="false" customHeight="false" outlineLevel="0" collapsed="false">
      <c r="A106" s="48"/>
      <c r="B106" s="48"/>
      <c r="C106" s="48"/>
      <c r="D106" s="49"/>
      <c r="E106" s="49"/>
      <c r="F106" s="50" t="str">
        <f aca="false">IF($E106="","",IFERROR(VLOOKUP($E106,'Read Me'!$B$10:$C$13,2,0),"?"))</f>
        <v/>
      </c>
      <c r="G106" s="48"/>
      <c r="H106" s="48"/>
      <c r="I106" s="48"/>
      <c r="J106" s="48"/>
      <c r="K106" s="48"/>
      <c r="L106" s="48"/>
      <c r="M106" s="48"/>
      <c r="N106" s="51"/>
      <c r="O106" s="48"/>
      <c r="P106" s="48"/>
    </row>
    <row r="107" customFormat="false" ht="15" hidden="false" customHeight="false" outlineLevel="0" collapsed="false">
      <c r="A107" s="52"/>
      <c r="B107" s="52"/>
      <c r="C107" s="52"/>
      <c r="D107" s="53"/>
      <c r="E107" s="53"/>
      <c r="F107" s="54" t="str">
        <f aca="false">IF($E107="","",IFERROR(VLOOKUP($E107,'Read Me'!$B$10:$C$13,2,0),"?"))</f>
        <v/>
      </c>
      <c r="G107" s="52"/>
      <c r="H107" s="52"/>
      <c r="I107" s="52"/>
      <c r="J107" s="52"/>
      <c r="K107" s="52"/>
      <c r="L107" s="52"/>
      <c r="M107" s="52"/>
      <c r="N107" s="55"/>
      <c r="O107" s="52"/>
      <c r="P107" s="52"/>
    </row>
    <row r="108" customFormat="false" ht="15" hidden="false" customHeight="false" outlineLevel="0" collapsed="false">
      <c r="A108" s="48"/>
      <c r="B108" s="48"/>
      <c r="C108" s="48"/>
      <c r="D108" s="49"/>
      <c r="E108" s="49"/>
      <c r="F108" s="50" t="str">
        <f aca="false">IF($E108="","",IFERROR(VLOOKUP($E108,'Read Me'!$B$10:$C$13,2,0),"?"))</f>
        <v/>
      </c>
      <c r="G108" s="48"/>
      <c r="H108" s="48"/>
      <c r="I108" s="48"/>
      <c r="J108" s="48"/>
      <c r="K108" s="48"/>
      <c r="L108" s="48"/>
      <c r="M108" s="48"/>
      <c r="N108" s="51"/>
      <c r="O108" s="48"/>
      <c r="P108" s="48"/>
    </row>
    <row r="109" customFormat="false" ht="15" hidden="false" customHeight="false" outlineLevel="0" collapsed="false">
      <c r="A109" s="52"/>
      <c r="B109" s="52"/>
      <c r="C109" s="52"/>
      <c r="D109" s="53"/>
      <c r="E109" s="53"/>
      <c r="F109" s="54" t="str">
        <f aca="false">IF($E109="","",IFERROR(VLOOKUP($E109,'Read Me'!$B$10:$C$13,2,0),"?"))</f>
        <v/>
      </c>
      <c r="G109" s="52"/>
      <c r="H109" s="52"/>
      <c r="I109" s="52"/>
      <c r="J109" s="52"/>
      <c r="K109" s="52"/>
      <c r="L109" s="52"/>
      <c r="M109" s="52"/>
      <c r="N109" s="55"/>
      <c r="O109" s="52"/>
      <c r="P109" s="52"/>
    </row>
    <row r="110" customFormat="false" ht="15" hidden="false" customHeight="false" outlineLevel="0" collapsed="false">
      <c r="A110" s="48"/>
      <c r="B110" s="48"/>
      <c r="C110" s="48"/>
      <c r="D110" s="49"/>
      <c r="E110" s="49"/>
      <c r="F110" s="50" t="str">
        <f aca="false">IF($E110="","",IFERROR(VLOOKUP($E110,'Read Me'!$B$10:$C$13,2,0),"?"))</f>
        <v/>
      </c>
      <c r="G110" s="48"/>
      <c r="H110" s="48"/>
      <c r="I110" s="48"/>
      <c r="J110" s="48"/>
      <c r="K110" s="48"/>
      <c r="L110" s="48"/>
      <c r="M110" s="48"/>
      <c r="N110" s="51"/>
      <c r="O110" s="48"/>
      <c r="P110" s="48"/>
    </row>
    <row r="111" customFormat="false" ht="15" hidden="false" customHeight="false" outlineLevel="0" collapsed="false">
      <c r="A111" s="52"/>
      <c r="B111" s="52"/>
      <c r="C111" s="52"/>
      <c r="D111" s="53"/>
      <c r="E111" s="53"/>
      <c r="F111" s="54" t="str">
        <f aca="false">IF($E111="","",IFERROR(VLOOKUP($E111,'Read Me'!$B$10:$C$13,2,0),"?"))</f>
        <v/>
      </c>
      <c r="G111" s="52"/>
      <c r="H111" s="52"/>
      <c r="I111" s="52"/>
      <c r="J111" s="52"/>
      <c r="K111" s="52"/>
      <c r="L111" s="52"/>
      <c r="M111" s="52"/>
      <c r="N111" s="55"/>
      <c r="O111" s="52"/>
      <c r="P111" s="52"/>
    </row>
    <row r="112" customFormat="false" ht="15" hidden="false" customHeight="false" outlineLevel="0" collapsed="false">
      <c r="A112" s="48"/>
      <c r="B112" s="48"/>
      <c r="C112" s="48"/>
      <c r="D112" s="49"/>
      <c r="E112" s="49"/>
      <c r="F112" s="50" t="str">
        <f aca="false">IF($E112="","",IFERROR(VLOOKUP($E112,'Read Me'!$B$10:$C$13,2,0),"?"))</f>
        <v/>
      </c>
      <c r="G112" s="48"/>
      <c r="H112" s="48"/>
      <c r="I112" s="48"/>
      <c r="J112" s="48"/>
      <c r="K112" s="48"/>
      <c r="L112" s="48"/>
      <c r="M112" s="48"/>
      <c r="N112" s="51"/>
      <c r="O112" s="48"/>
      <c r="P112" s="48"/>
    </row>
    <row r="113" customFormat="false" ht="15" hidden="false" customHeight="false" outlineLevel="0" collapsed="false">
      <c r="A113" s="52"/>
      <c r="B113" s="52"/>
      <c r="C113" s="52"/>
      <c r="D113" s="53"/>
      <c r="E113" s="53"/>
      <c r="F113" s="54" t="str">
        <f aca="false">IF($E113="","",IFERROR(VLOOKUP($E113,'Read Me'!$B$10:$C$13,2,0),"?"))</f>
        <v/>
      </c>
      <c r="G113" s="52"/>
      <c r="H113" s="52"/>
      <c r="I113" s="52"/>
      <c r="J113" s="52"/>
      <c r="K113" s="52"/>
      <c r="L113" s="52"/>
      <c r="M113" s="52"/>
      <c r="N113" s="55"/>
      <c r="O113" s="52"/>
      <c r="P113" s="52"/>
    </row>
    <row r="114" customFormat="false" ht="15" hidden="false" customHeight="false" outlineLevel="0" collapsed="false">
      <c r="A114" s="48"/>
      <c r="B114" s="48"/>
      <c r="C114" s="48"/>
      <c r="D114" s="49"/>
      <c r="E114" s="49"/>
      <c r="F114" s="50" t="str">
        <f aca="false">IF($E114="","",IFERROR(VLOOKUP($E114,'Read Me'!$B$10:$C$13,2,0),"?"))</f>
        <v/>
      </c>
      <c r="G114" s="48"/>
      <c r="H114" s="48"/>
      <c r="I114" s="48"/>
      <c r="J114" s="48"/>
      <c r="K114" s="48"/>
      <c r="L114" s="48"/>
      <c r="M114" s="48"/>
      <c r="N114" s="51"/>
      <c r="O114" s="48"/>
      <c r="P114" s="48"/>
    </row>
    <row r="115" customFormat="false" ht="15" hidden="false" customHeight="false" outlineLevel="0" collapsed="false">
      <c r="A115" s="52"/>
      <c r="B115" s="52"/>
      <c r="C115" s="52"/>
      <c r="D115" s="53"/>
      <c r="E115" s="53"/>
      <c r="F115" s="54" t="str">
        <f aca="false">IF($E115="","",IFERROR(VLOOKUP($E115,'Read Me'!$B$10:$C$13,2,0),"?"))</f>
        <v/>
      </c>
      <c r="G115" s="52"/>
      <c r="H115" s="52"/>
      <c r="I115" s="52"/>
      <c r="J115" s="52"/>
      <c r="K115" s="52"/>
      <c r="L115" s="52"/>
      <c r="M115" s="52"/>
      <c r="N115" s="55"/>
      <c r="O115" s="52"/>
      <c r="P115" s="52"/>
    </row>
    <row r="116" customFormat="false" ht="15" hidden="false" customHeight="false" outlineLevel="0" collapsed="false">
      <c r="A116" s="48"/>
      <c r="B116" s="48"/>
      <c r="C116" s="48"/>
      <c r="D116" s="49"/>
      <c r="E116" s="49"/>
      <c r="F116" s="50" t="str">
        <f aca="false">IF($E116="","",IFERROR(VLOOKUP($E116,'Read Me'!$B$10:$C$13,2,0),"?"))</f>
        <v/>
      </c>
      <c r="G116" s="48"/>
      <c r="H116" s="48"/>
      <c r="I116" s="48"/>
      <c r="J116" s="48"/>
      <c r="K116" s="48"/>
      <c r="L116" s="48"/>
      <c r="M116" s="48"/>
      <c r="N116" s="51"/>
      <c r="O116" s="48"/>
      <c r="P116" s="48"/>
    </row>
    <row r="117" customFormat="false" ht="15" hidden="false" customHeight="false" outlineLevel="0" collapsed="false">
      <c r="A117" s="52"/>
      <c r="B117" s="52"/>
      <c r="C117" s="52"/>
      <c r="D117" s="53"/>
      <c r="E117" s="53"/>
      <c r="F117" s="54" t="str">
        <f aca="false">IF($E117="","",IFERROR(VLOOKUP($E117,'Read Me'!$B$10:$C$13,2,0),"?"))</f>
        <v/>
      </c>
      <c r="G117" s="52"/>
      <c r="H117" s="52"/>
      <c r="I117" s="52"/>
      <c r="J117" s="52"/>
      <c r="K117" s="52"/>
      <c r="L117" s="52"/>
      <c r="M117" s="52"/>
      <c r="N117" s="55"/>
      <c r="O117" s="52"/>
      <c r="P117" s="52"/>
    </row>
    <row r="118" customFormat="false" ht="15" hidden="false" customHeight="false" outlineLevel="0" collapsed="false">
      <c r="A118" s="48"/>
      <c r="B118" s="48"/>
      <c r="C118" s="48"/>
      <c r="D118" s="49"/>
      <c r="E118" s="49"/>
      <c r="F118" s="50" t="str">
        <f aca="false">IF($E118="","",IFERROR(VLOOKUP($E118,'Read Me'!$B$10:$C$13,2,0),"?"))</f>
        <v/>
      </c>
      <c r="G118" s="48"/>
      <c r="H118" s="48"/>
      <c r="I118" s="48"/>
      <c r="J118" s="48"/>
      <c r="K118" s="48"/>
      <c r="L118" s="48"/>
      <c r="M118" s="48"/>
      <c r="N118" s="51"/>
      <c r="O118" s="48"/>
      <c r="P118" s="48"/>
    </row>
    <row r="119" customFormat="false" ht="15" hidden="false" customHeight="false" outlineLevel="0" collapsed="false">
      <c r="A119" s="52"/>
      <c r="B119" s="52"/>
      <c r="C119" s="52"/>
      <c r="D119" s="53"/>
      <c r="E119" s="53"/>
      <c r="F119" s="54" t="str">
        <f aca="false">IF($E119="","",IFERROR(VLOOKUP($E119,'Read Me'!$B$10:$C$13,2,0),"?"))</f>
        <v/>
      </c>
      <c r="G119" s="52"/>
      <c r="H119" s="52"/>
      <c r="I119" s="52"/>
      <c r="J119" s="52"/>
      <c r="K119" s="52"/>
      <c r="L119" s="52"/>
      <c r="M119" s="52"/>
      <c r="N119" s="55"/>
      <c r="O119" s="52"/>
      <c r="P119" s="52"/>
    </row>
    <row r="120" customFormat="false" ht="15" hidden="false" customHeight="false" outlineLevel="0" collapsed="false">
      <c r="A120" s="48"/>
      <c r="B120" s="48"/>
      <c r="C120" s="48"/>
      <c r="D120" s="49"/>
      <c r="E120" s="49"/>
      <c r="F120" s="50" t="str">
        <f aca="false">IF($E120="","",IFERROR(VLOOKUP($E120,'Read Me'!$B$10:$C$13,2,0),"?"))</f>
        <v/>
      </c>
      <c r="G120" s="48"/>
      <c r="H120" s="48"/>
      <c r="I120" s="48"/>
      <c r="J120" s="48"/>
      <c r="K120" s="48"/>
      <c r="L120" s="48"/>
      <c r="M120" s="48"/>
      <c r="N120" s="51"/>
      <c r="O120" s="48"/>
      <c r="P120" s="48"/>
    </row>
    <row r="121" customFormat="false" ht="15" hidden="false" customHeight="false" outlineLevel="0" collapsed="false">
      <c r="A121" s="52"/>
      <c r="B121" s="52"/>
      <c r="C121" s="52"/>
      <c r="D121" s="53"/>
      <c r="E121" s="53"/>
      <c r="F121" s="54" t="str">
        <f aca="false">IF($E121="","",IFERROR(VLOOKUP($E121,'Read Me'!$B$10:$C$13,2,0),"?"))</f>
        <v/>
      </c>
      <c r="G121" s="52"/>
      <c r="H121" s="52"/>
      <c r="I121" s="52"/>
      <c r="J121" s="52"/>
      <c r="K121" s="52"/>
      <c r="L121" s="52"/>
      <c r="M121" s="52"/>
      <c r="N121" s="55"/>
      <c r="O121" s="52"/>
      <c r="P121" s="52"/>
    </row>
    <row r="122" customFormat="false" ht="15" hidden="false" customHeight="false" outlineLevel="0" collapsed="false">
      <c r="A122" s="48"/>
      <c r="B122" s="48"/>
      <c r="C122" s="48"/>
      <c r="D122" s="49"/>
      <c r="E122" s="49"/>
      <c r="F122" s="50" t="str">
        <f aca="false">IF($E122="","",IFERROR(VLOOKUP($E122,'Read Me'!$B$10:$C$13,2,0),"?"))</f>
        <v/>
      </c>
      <c r="G122" s="48"/>
      <c r="H122" s="48"/>
      <c r="I122" s="48"/>
      <c r="J122" s="48"/>
      <c r="K122" s="48"/>
      <c r="L122" s="48"/>
      <c r="M122" s="48"/>
      <c r="N122" s="51"/>
      <c r="O122" s="48"/>
      <c r="P122" s="48"/>
    </row>
    <row r="123" customFormat="false" ht="15" hidden="false" customHeight="false" outlineLevel="0" collapsed="false">
      <c r="A123" s="52"/>
      <c r="B123" s="52"/>
      <c r="C123" s="52"/>
      <c r="D123" s="53"/>
      <c r="E123" s="53"/>
      <c r="F123" s="54" t="str">
        <f aca="false">IF($E123="","",IFERROR(VLOOKUP($E123,'Read Me'!$B$10:$C$13,2,0),"?"))</f>
        <v/>
      </c>
      <c r="G123" s="52"/>
      <c r="H123" s="52"/>
      <c r="I123" s="52"/>
      <c r="J123" s="52"/>
      <c r="K123" s="52"/>
      <c r="L123" s="52"/>
      <c r="M123" s="52"/>
      <c r="N123" s="55"/>
      <c r="O123" s="52"/>
      <c r="P123" s="52"/>
    </row>
    <row r="124" customFormat="false" ht="15" hidden="false" customHeight="false" outlineLevel="0" collapsed="false">
      <c r="A124" s="48"/>
      <c r="B124" s="48"/>
      <c r="C124" s="48"/>
      <c r="D124" s="49"/>
      <c r="E124" s="49"/>
      <c r="F124" s="50" t="str">
        <f aca="false">IF($E124="","",IFERROR(VLOOKUP($E124,'Read Me'!$B$10:$C$13,2,0),"?"))</f>
        <v/>
      </c>
      <c r="G124" s="48"/>
      <c r="H124" s="48"/>
      <c r="I124" s="48"/>
      <c r="J124" s="48"/>
      <c r="K124" s="48"/>
      <c r="L124" s="48"/>
      <c r="M124" s="48"/>
      <c r="N124" s="51"/>
      <c r="O124" s="48"/>
      <c r="P124" s="48"/>
    </row>
    <row r="125" customFormat="false" ht="15" hidden="false" customHeight="false" outlineLevel="0" collapsed="false">
      <c r="A125" s="52"/>
      <c r="B125" s="52"/>
      <c r="C125" s="52"/>
      <c r="D125" s="53"/>
      <c r="E125" s="53"/>
      <c r="F125" s="54" t="str">
        <f aca="false">IF($E125="","",IFERROR(VLOOKUP($E125,'Read Me'!$B$10:$C$13,2,0),"?"))</f>
        <v/>
      </c>
      <c r="G125" s="52"/>
      <c r="H125" s="52"/>
      <c r="I125" s="52"/>
      <c r="J125" s="52"/>
      <c r="K125" s="52"/>
      <c r="L125" s="52"/>
      <c r="M125" s="52"/>
      <c r="N125" s="55"/>
      <c r="O125" s="52"/>
      <c r="P125" s="52"/>
    </row>
    <row r="126" customFormat="false" ht="15" hidden="false" customHeight="false" outlineLevel="0" collapsed="false">
      <c r="A126" s="48"/>
      <c r="B126" s="48"/>
      <c r="C126" s="48"/>
      <c r="D126" s="49"/>
      <c r="E126" s="49"/>
      <c r="F126" s="50" t="str">
        <f aca="false">IF($E126="","",IFERROR(VLOOKUP($E126,'Read Me'!$B$10:$C$13,2,0),"?"))</f>
        <v/>
      </c>
      <c r="G126" s="48"/>
      <c r="H126" s="48"/>
      <c r="I126" s="48"/>
      <c r="J126" s="48"/>
      <c r="K126" s="48"/>
      <c r="L126" s="48"/>
      <c r="M126" s="48"/>
      <c r="N126" s="51"/>
      <c r="O126" s="48"/>
      <c r="P126" s="48"/>
    </row>
    <row r="127" customFormat="false" ht="15" hidden="false" customHeight="false" outlineLevel="0" collapsed="false">
      <c r="A127" s="52"/>
      <c r="B127" s="52"/>
      <c r="C127" s="52"/>
      <c r="D127" s="53"/>
      <c r="E127" s="53"/>
      <c r="F127" s="54" t="str">
        <f aca="false">IF($E127="","",IFERROR(VLOOKUP($E127,'Read Me'!$B$10:$C$13,2,0),"?"))</f>
        <v/>
      </c>
      <c r="G127" s="52"/>
      <c r="H127" s="52"/>
      <c r="I127" s="52"/>
      <c r="J127" s="52"/>
      <c r="K127" s="52"/>
      <c r="L127" s="52"/>
      <c r="M127" s="52"/>
      <c r="N127" s="55"/>
      <c r="O127" s="52"/>
      <c r="P127" s="52"/>
    </row>
    <row r="128" customFormat="false" ht="15" hidden="false" customHeight="false" outlineLevel="0" collapsed="false">
      <c r="A128" s="48"/>
      <c r="B128" s="48"/>
      <c r="C128" s="48"/>
      <c r="D128" s="49"/>
      <c r="E128" s="49"/>
      <c r="F128" s="50" t="str">
        <f aca="false">IF($E128="","",IFERROR(VLOOKUP($E128,'Read Me'!$B$10:$C$13,2,0),"?"))</f>
        <v/>
      </c>
      <c r="G128" s="48"/>
      <c r="H128" s="48"/>
      <c r="I128" s="48"/>
      <c r="J128" s="48"/>
      <c r="K128" s="48"/>
      <c r="L128" s="48"/>
      <c r="M128" s="48"/>
      <c r="N128" s="51"/>
      <c r="O128" s="48"/>
      <c r="P128" s="48"/>
    </row>
    <row r="129" customFormat="false" ht="15" hidden="false" customHeight="false" outlineLevel="0" collapsed="false">
      <c r="A129" s="52"/>
      <c r="B129" s="52"/>
      <c r="C129" s="52"/>
      <c r="D129" s="53"/>
      <c r="E129" s="53"/>
      <c r="F129" s="54" t="str">
        <f aca="false">IF($E129="","",IFERROR(VLOOKUP($E129,'Read Me'!$B$10:$C$13,2,0),"?"))</f>
        <v/>
      </c>
      <c r="G129" s="52"/>
      <c r="H129" s="52"/>
      <c r="I129" s="52"/>
      <c r="J129" s="52"/>
      <c r="K129" s="52"/>
      <c r="L129" s="52"/>
      <c r="M129" s="52"/>
      <c r="N129" s="55"/>
      <c r="O129" s="52"/>
      <c r="P129" s="52"/>
    </row>
    <row r="130" customFormat="false" ht="15" hidden="false" customHeight="false" outlineLevel="0" collapsed="false">
      <c r="A130" s="48"/>
      <c r="B130" s="48"/>
      <c r="C130" s="48"/>
      <c r="D130" s="49"/>
      <c r="E130" s="49"/>
      <c r="F130" s="50" t="str">
        <f aca="false">IF($E130="","",IFERROR(VLOOKUP($E130,'Read Me'!$B$10:$C$13,2,0),"?"))</f>
        <v/>
      </c>
      <c r="G130" s="48"/>
      <c r="H130" s="48"/>
      <c r="I130" s="48"/>
      <c r="J130" s="48"/>
      <c r="K130" s="48"/>
      <c r="L130" s="48"/>
      <c r="M130" s="48"/>
      <c r="N130" s="51"/>
      <c r="O130" s="48"/>
      <c r="P130" s="48"/>
    </row>
    <row r="131" customFormat="false" ht="15" hidden="false" customHeight="false" outlineLevel="0" collapsed="false">
      <c r="A131" s="52"/>
      <c r="B131" s="52"/>
      <c r="C131" s="52"/>
      <c r="D131" s="53"/>
      <c r="E131" s="53"/>
      <c r="F131" s="54" t="str">
        <f aca="false">IF($E131="","",IFERROR(VLOOKUP($E131,'Read Me'!$B$10:$C$13,2,0),"?"))</f>
        <v/>
      </c>
      <c r="G131" s="52"/>
      <c r="H131" s="52"/>
      <c r="I131" s="52"/>
      <c r="J131" s="52"/>
      <c r="K131" s="52"/>
      <c r="L131" s="52"/>
      <c r="M131" s="52"/>
      <c r="N131" s="55"/>
      <c r="O131" s="52"/>
      <c r="P131" s="52"/>
    </row>
    <row r="132" customFormat="false" ht="15" hidden="false" customHeight="false" outlineLevel="0" collapsed="false">
      <c r="A132" s="48"/>
      <c r="B132" s="48"/>
      <c r="C132" s="48"/>
      <c r="D132" s="49"/>
      <c r="E132" s="49"/>
      <c r="F132" s="50" t="str">
        <f aca="false">IF($E132="","",IFERROR(VLOOKUP($E132,'Read Me'!$B$10:$C$13,2,0),"?"))</f>
        <v/>
      </c>
      <c r="G132" s="48"/>
      <c r="H132" s="48"/>
      <c r="I132" s="48"/>
      <c r="J132" s="48"/>
      <c r="K132" s="48"/>
      <c r="L132" s="48"/>
      <c r="M132" s="48"/>
      <c r="N132" s="51"/>
      <c r="O132" s="48"/>
      <c r="P132" s="48"/>
    </row>
    <row r="133" customFormat="false" ht="15" hidden="false" customHeight="false" outlineLevel="0" collapsed="false">
      <c r="A133" s="52"/>
      <c r="B133" s="52"/>
      <c r="C133" s="52"/>
      <c r="D133" s="53"/>
      <c r="E133" s="53"/>
      <c r="F133" s="54" t="str">
        <f aca="false">IF($E133="","",IFERROR(VLOOKUP($E133,'Read Me'!$B$10:$C$13,2,0),"?"))</f>
        <v/>
      </c>
      <c r="G133" s="52"/>
      <c r="H133" s="52"/>
      <c r="I133" s="52"/>
      <c r="J133" s="52"/>
      <c r="K133" s="52"/>
      <c r="L133" s="52"/>
      <c r="M133" s="52"/>
      <c r="N133" s="55"/>
      <c r="O133" s="52"/>
      <c r="P133" s="52"/>
    </row>
    <row r="134" customFormat="false" ht="15" hidden="false" customHeight="false" outlineLevel="0" collapsed="false">
      <c r="A134" s="48"/>
      <c r="B134" s="48"/>
      <c r="C134" s="48"/>
      <c r="D134" s="49"/>
      <c r="E134" s="49"/>
      <c r="F134" s="50" t="str">
        <f aca="false">IF($E134="","",IFERROR(VLOOKUP($E134,'Read Me'!$B$10:$C$13,2,0),"?"))</f>
        <v/>
      </c>
      <c r="G134" s="48"/>
      <c r="H134" s="48"/>
      <c r="I134" s="48"/>
      <c r="J134" s="48"/>
      <c r="K134" s="48"/>
      <c r="L134" s="48"/>
      <c r="M134" s="48"/>
      <c r="N134" s="51"/>
      <c r="O134" s="48"/>
      <c r="P134" s="48"/>
    </row>
    <row r="135" customFormat="false" ht="15" hidden="false" customHeight="false" outlineLevel="0" collapsed="false">
      <c r="A135" s="52"/>
      <c r="B135" s="52"/>
      <c r="C135" s="52"/>
      <c r="D135" s="53"/>
      <c r="E135" s="53"/>
      <c r="F135" s="54" t="str">
        <f aca="false">IF($E135="","",IFERROR(VLOOKUP($E135,'Read Me'!$B$10:$C$13,2,0),"?"))</f>
        <v/>
      </c>
      <c r="G135" s="52"/>
      <c r="H135" s="52"/>
      <c r="I135" s="52"/>
      <c r="J135" s="52"/>
      <c r="K135" s="52"/>
      <c r="L135" s="52"/>
      <c r="M135" s="52"/>
      <c r="N135" s="55"/>
      <c r="O135" s="52"/>
      <c r="P135" s="52"/>
    </row>
    <row r="136" customFormat="false" ht="15" hidden="false" customHeight="false" outlineLevel="0" collapsed="false">
      <c r="A136" s="48"/>
      <c r="B136" s="48"/>
      <c r="C136" s="48"/>
      <c r="D136" s="49"/>
      <c r="E136" s="49"/>
      <c r="F136" s="50" t="str">
        <f aca="false">IF($E136="","",IFERROR(VLOOKUP($E136,'Read Me'!$B$10:$C$13,2,0),"?"))</f>
        <v/>
      </c>
      <c r="G136" s="48"/>
      <c r="H136" s="48"/>
      <c r="I136" s="48"/>
      <c r="J136" s="48"/>
      <c r="K136" s="48"/>
      <c r="L136" s="48"/>
      <c r="M136" s="48"/>
      <c r="N136" s="51"/>
      <c r="O136" s="48"/>
      <c r="P136" s="48"/>
    </row>
    <row r="137" customFormat="false" ht="15" hidden="false" customHeight="false" outlineLevel="0" collapsed="false">
      <c r="A137" s="52"/>
      <c r="B137" s="52"/>
      <c r="C137" s="52"/>
      <c r="D137" s="53"/>
      <c r="E137" s="53"/>
      <c r="F137" s="54" t="str">
        <f aca="false">IF($E137="","",IFERROR(VLOOKUP($E137,'Read Me'!$B$10:$C$13,2,0),"?"))</f>
        <v/>
      </c>
      <c r="G137" s="52"/>
      <c r="H137" s="52"/>
      <c r="I137" s="52"/>
      <c r="J137" s="52"/>
      <c r="K137" s="52"/>
      <c r="L137" s="52"/>
      <c r="M137" s="52"/>
      <c r="N137" s="55"/>
      <c r="O137" s="52"/>
      <c r="P137" s="52"/>
    </row>
    <row r="138" customFormat="false" ht="15" hidden="false" customHeight="false" outlineLevel="0" collapsed="false">
      <c r="A138" s="48"/>
      <c r="B138" s="48"/>
      <c r="C138" s="48"/>
      <c r="D138" s="49"/>
      <c r="E138" s="49"/>
      <c r="F138" s="50" t="str">
        <f aca="false">IF($E138="","",IFERROR(VLOOKUP($E138,'Read Me'!$B$10:$C$13,2,0),"?"))</f>
        <v/>
      </c>
      <c r="G138" s="48"/>
      <c r="H138" s="48"/>
      <c r="I138" s="48"/>
      <c r="J138" s="48"/>
      <c r="K138" s="48"/>
      <c r="L138" s="48"/>
      <c r="M138" s="48"/>
      <c r="N138" s="51"/>
      <c r="O138" s="48"/>
      <c r="P138" s="48"/>
    </row>
    <row r="139" customFormat="false" ht="15" hidden="false" customHeight="false" outlineLevel="0" collapsed="false">
      <c r="A139" s="52"/>
      <c r="B139" s="52"/>
      <c r="C139" s="52"/>
      <c r="D139" s="53"/>
      <c r="E139" s="53"/>
      <c r="F139" s="54" t="str">
        <f aca="false">IF($E139="","",IFERROR(VLOOKUP($E139,'Read Me'!$B$10:$C$13,2,0),"?"))</f>
        <v/>
      </c>
      <c r="G139" s="52"/>
      <c r="H139" s="52"/>
      <c r="I139" s="52"/>
      <c r="J139" s="52"/>
      <c r="K139" s="52"/>
      <c r="L139" s="52"/>
      <c r="M139" s="52"/>
      <c r="N139" s="55"/>
      <c r="O139" s="52"/>
      <c r="P139" s="52"/>
    </row>
    <row r="140" customFormat="false" ht="15" hidden="false" customHeight="false" outlineLevel="0" collapsed="false">
      <c r="A140" s="48"/>
      <c r="B140" s="48"/>
      <c r="C140" s="48"/>
      <c r="D140" s="49"/>
      <c r="E140" s="49"/>
      <c r="F140" s="50" t="str">
        <f aca="false">IF($E140="","",IFERROR(VLOOKUP($E140,'Read Me'!$B$10:$C$13,2,0),"?"))</f>
        <v/>
      </c>
      <c r="G140" s="48"/>
      <c r="H140" s="48"/>
      <c r="I140" s="48"/>
      <c r="J140" s="48"/>
      <c r="K140" s="48"/>
      <c r="L140" s="48"/>
      <c r="M140" s="48"/>
      <c r="N140" s="51"/>
      <c r="O140" s="48"/>
      <c r="P140" s="48"/>
    </row>
    <row r="141" customFormat="false" ht="15" hidden="false" customHeight="false" outlineLevel="0" collapsed="false">
      <c r="A141" s="52"/>
      <c r="B141" s="52"/>
      <c r="C141" s="52"/>
      <c r="D141" s="53"/>
      <c r="E141" s="53"/>
      <c r="F141" s="54" t="str">
        <f aca="false">IF($E141="","",IFERROR(VLOOKUP($E141,'Read Me'!$B$10:$C$13,2,0),"?"))</f>
        <v/>
      </c>
      <c r="G141" s="52"/>
      <c r="H141" s="52"/>
      <c r="I141" s="52"/>
      <c r="J141" s="52"/>
      <c r="K141" s="52"/>
      <c r="L141" s="52"/>
      <c r="M141" s="52"/>
      <c r="N141" s="55"/>
      <c r="O141" s="52"/>
      <c r="P141" s="52"/>
    </row>
    <row r="142" customFormat="false" ht="15" hidden="false" customHeight="false" outlineLevel="0" collapsed="false">
      <c r="A142" s="48"/>
      <c r="B142" s="48"/>
      <c r="C142" s="48"/>
      <c r="D142" s="49"/>
      <c r="E142" s="49"/>
      <c r="F142" s="50" t="str">
        <f aca="false">IF($E142="","",IFERROR(VLOOKUP($E142,'Read Me'!$B$10:$C$13,2,0),"?"))</f>
        <v/>
      </c>
      <c r="G142" s="48"/>
      <c r="H142" s="48"/>
      <c r="I142" s="48"/>
      <c r="J142" s="48"/>
      <c r="K142" s="48"/>
      <c r="L142" s="48"/>
      <c r="M142" s="48"/>
      <c r="N142" s="51"/>
      <c r="O142" s="48"/>
      <c r="P142" s="48"/>
    </row>
    <row r="143" customFormat="false" ht="15" hidden="false" customHeight="false" outlineLevel="0" collapsed="false">
      <c r="A143" s="52"/>
      <c r="B143" s="52"/>
      <c r="C143" s="52"/>
      <c r="D143" s="53"/>
      <c r="E143" s="53"/>
      <c r="F143" s="54" t="str">
        <f aca="false">IF($E143="","",IFERROR(VLOOKUP($E143,'Read Me'!$B$10:$C$13,2,0),"?"))</f>
        <v/>
      </c>
      <c r="G143" s="52"/>
      <c r="H143" s="52"/>
      <c r="I143" s="52"/>
      <c r="J143" s="52"/>
      <c r="K143" s="52"/>
      <c r="L143" s="52"/>
      <c r="M143" s="52"/>
      <c r="N143" s="55"/>
      <c r="O143" s="52"/>
      <c r="P143" s="52"/>
    </row>
    <row r="144" customFormat="false" ht="15" hidden="false" customHeight="false" outlineLevel="0" collapsed="false">
      <c r="A144" s="48"/>
      <c r="B144" s="48"/>
      <c r="C144" s="48"/>
      <c r="D144" s="49"/>
      <c r="E144" s="49"/>
      <c r="F144" s="50" t="str">
        <f aca="false">IF($E144="","",IFERROR(VLOOKUP($E144,'Read Me'!$B$10:$C$13,2,0),"?"))</f>
        <v/>
      </c>
      <c r="G144" s="48"/>
      <c r="H144" s="48"/>
      <c r="I144" s="48"/>
      <c r="J144" s="48"/>
      <c r="K144" s="48"/>
      <c r="L144" s="48"/>
      <c r="M144" s="48"/>
      <c r="N144" s="51"/>
      <c r="O144" s="48"/>
      <c r="P144" s="48"/>
    </row>
    <row r="145" customFormat="false" ht="15" hidden="false" customHeight="false" outlineLevel="0" collapsed="false">
      <c r="A145" s="52"/>
      <c r="B145" s="52"/>
      <c r="C145" s="52"/>
      <c r="D145" s="53"/>
      <c r="E145" s="53"/>
      <c r="F145" s="54" t="str">
        <f aca="false">IF($E145="","",IFERROR(VLOOKUP($E145,'Read Me'!$B$10:$C$13,2,0),"?"))</f>
        <v/>
      </c>
      <c r="G145" s="52"/>
      <c r="H145" s="52"/>
      <c r="I145" s="52"/>
      <c r="J145" s="52"/>
      <c r="K145" s="52"/>
      <c r="L145" s="52"/>
      <c r="M145" s="52"/>
      <c r="N145" s="55"/>
      <c r="O145" s="52"/>
      <c r="P145" s="52"/>
    </row>
    <row r="146" customFormat="false" ht="15" hidden="false" customHeight="false" outlineLevel="0" collapsed="false">
      <c r="A146" s="48"/>
      <c r="B146" s="48"/>
      <c r="C146" s="48"/>
      <c r="D146" s="49"/>
      <c r="E146" s="49"/>
      <c r="F146" s="50" t="str">
        <f aca="false">IF($E146="","",IFERROR(VLOOKUP($E146,'Read Me'!$B$10:$C$13,2,0),"?"))</f>
        <v/>
      </c>
      <c r="G146" s="48"/>
      <c r="H146" s="48"/>
      <c r="I146" s="48"/>
      <c r="J146" s="48"/>
      <c r="K146" s="48"/>
      <c r="L146" s="48"/>
      <c r="M146" s="48"/>
      <c r="N146" s="51"/>
      <c r="O146" s="48"/>
      <c r="P146" s="48"/>
    </row>
    <row r="147" customFormat="false" ht="15" hidden="false" customHeight="false" outlineLevel="0" collapsed="false">
      <c r="A147" s="52"/>
      <c r="B147" s="52"/>
      <c r="C147" s="52"/>
      <c r="D147" s="53"/>
      <c r="E147" s="53"/>
      <c r="F147" s="54" t="str">
        <f aca="false">IF($E147="","",IFERROR(VLOOKUP($E147,'Read Me'!$B$10:$C$13,2,0),"?"))</f>
        <v/>
      </c>
      <c r="G147" s="52"/>
      <c r="H147" s="52"/>
      <c r="I147" s="52"/>
      <c r="J147" s="52"/>
      <c r="K147" s="52"/>
      <c r="L147" s="52"/>
      <c r="M147" s="52"/>
      <c r="N147" s="55"/>
      <c r="O147" s="52"/>
      <c r="P147" s="52"/>
    </row>
    <row r="148" customFormat="false" ht="15" hidden="false" customHeight="false" outlineLevel="0" collapsed="false">
      <c r="A148" s="48"/>
      <c r="B148" s="48"/>
      <c r="C148" s="48"/>
      <c r="D148" s="49"/>
      <c r="E148" s="49"/>
      <c r="F148" s="50" t="str">
        <f aca="false">IF($E148="","",IFERROR(VLOOKUP($E148,'Read Me'!$B$10:$C$13,2,0),"?"))</f>
        <v/>
      </c>
      <c r="G148" s="48"/>
      <c r="H148" s="48"/>
      <c r="I148" s="48"/>
      <c r="J148" s="48"/>
      <c r="K148" s="48"/>
      <c r="L148" s="48"/>
      <c r="M148" s="48"/>
      <c r="N148" s="51"/>
      <c r="O148" s="48"/>
      <c r="P148" s="48"/>
    </row>
    <row r="149" customFormat="false" ht="15" hidden="false" customHeight="false" outlineLevel="0" collapsed="false">
      <c r="A149" s="52"/>
      <c r="B149" s="52"/>
      <c r="C149" s="52"/>
      <c r="D149" s="53"/>
      <c r="E149" s="53"/>
      <c r="F149" s="54" t="str">
        <f aca="false">IF($E149="","",IFERROR(VLOOKUP($E149,'Read Me'!$B$10:$C$13,2,0),"?"))</f>
        <v/>
      </c>
      <c r="G149" s="52"/>
      <c r="H149" s="52"/>
      <c r="I149" s="52"/>
      <c r="J149" s="52"/>
      <c r="K149" s="52"/>
      <c r="L149" s="52"/>
      <c r="M149" s="52"/>
      <c r="N149" s="55"/>
      <c r="O149" s="52"/>
      <c r="P149" s="52"/>
    </row>
    <row r="150" customFormat="false" ht="15" hidden="false" customHeight="false" outlineLevel="0" collapsed="false">
      <c r="A150" s="48"/>
      <c r="B150" s="48"/>
      <c r="C150" s="48"/>
      <c r="D150" s="49"/>
      <c r="E150" s="49"/>
      <c r="F150" s="50" t="str">
        <f aca="false">IF($E150="","",IFERROR(VLOOKUP($E150,'Read Me'!$B$10:$C$13,2,0),"?"))</f>
        <v/>
      </c>
      <c r="G150" s="48"/>
      <c r="H150" s="48"/>
      <c r="I150" s="48"/>
      <c r="J150" s="48"/>
      <c r="K150" s="48"/>
      <c r="L150" s="48"/>
      <c r="M150" s="48"/>
      <c r="N150" s="51"/>
      <c r="O150" s="48"/>
      <c r="P150" s="48"/>
    </row>
    <row r="151" customFormat="false" ht="15" hidden="false" customHeight="false" outlineLevel="0" collapsed="false">
      <c r="A151" s="52"/>
      <c r="B151" s="52"/>
      <c r="C151" s="52"/>
      <c r="D151" s="53"/>
      <c r="E151" s="53"/>
      <c r="F151" s="54" t="str">
        <f aca="false">IF($E151="","",IFERROR(VLOOKUP($E151,'Read Me'!$B$10:$C$13,2,0),"?"))</f>
        <v/>
      </c>
      <c r="G151" s="52"/>
      <c r="H151" s="52"/>
      <c r="I151" s="52"/>
      <c r="J151" s="52"/>
      <c r="K151" s="52"/>
      <c r="L151" s="52"/>
      <c r="M151" s="52"/>
      <c r="N151" s="55"/>
      <c r="O151" s="52"/>
      <c r="P151" s="52"/>
    </row>
    <row r="152" customFormat="false" ht="15" hidden="false" customHeight="false" outlineLevel="0" collapsed="false">
      <c r="A152" s="48"/>
      <c r="B152" s="48"/>
      <c r="C152" s="48"/>
      <c r="D152" s="49"/>
      <c r="E152" s="49"/>
      <c r="F152" s="50" t="str">
        <f aca="false">IF($E152="","",IFERROR(VLOOKUP($E152,'Read Me'!$B$10:$C$13,2,0),"?"))</f>
        <v/>
      </c>
      <c r="G152" s="48"/>
      <c r="H152" s="48"/>
      <c r="I152" s="48"/>
      <c r="J152" s="48"/>
      <c r="K152" s="48"/>
      <c r="L152" s="48"/>
      <c r="M152" s="48"/>
      <c r="N152" s="51"/>
      <c r="O152" s="48"/>
      <c r="P152" s="48"/>
    </row>
    <row r="153" customFormat="false" ht="15" hidden="false" customHeight="false" outlineLevel="0" collapsed="false">
      <c r="A153" s="52"/>
      <c r="B153" s="52"/>
      <c r="C153" s="52"/>
      <c r="D153" s="53"/>
      <c r="E153" s="53"/>
      <c r="F153" s="54" t="str">
        <f aca="false">IF($E153="","",IFERROR(VLOOKUP($E153,'Read Me'!$B$10:$C$13,2,0),"?"))</f>
        <v/>
      </c>
      <c r="G153" s="52"/>
      <c r="H153" s="52"/>
      <c r="I153" s="52"/>
      <c r="J153" s="52"/>
      <c r="K153" s="52"/>
      <c r="L153" s="52"/>
      <c r="M153" s="52"/>
      <c r="N153" s="55"/>
      <c r="O153" s="52"/>
      <c r="P153" s="52"/>
    </row>
    <row r="154" customFormat="false" ht="15" hidden="false" customHeight="false" outlineLevel="0" collapsed="false">
      <c r="A154" s="48"/>
      <c r="B154" s="48"/>
      <c r="C154" s="48"/>
      <c r="D154" s="49"/>
      <c r="E154" s="49"/>
      <c r="F154" s="50" t="str">
        <f aca="false">IF($E154="","",IFERROR(VLOOKUP($E154,'Read Me'!$B$10:$C$13,2,0),"?"))</f>
        <v/>
      </c>
      <c r="G154" s="48"/>
      <c r="H154" s="48"/>
      <c r="I154" s="48"/>
      <c r="J154" s="48"/>
      <c r="K154" s="48"/>
      <c r="L154" s="48"/>
      <c r="M154" s="48"/>
      <c r="N154" s="51"/>
      <c r="O154" s="48"/>
      <c r="P154" s="48"/>
    </row>
    <row r="155" customFormat="false" ht="15" hidden="false" customHeight="false" outlineLevel="0" collapsed="false">
      <c r="A155" s="52"/>
      <c r="B155" s="52"/>
      <c r="C155" s="52"/>
      <c r="D155" s="53"/>
      <c r="E155" s="53"/>
      <c r="F155" s="54" t="str">
        <f aca="false">IF($E155="","",IFERROR(VLOOKUP($E155,'Read Me'!$B$10:$C$13,2,0),"?"))</f>
        <v/>
      </c>
      <c r="G155" s="52"/>
      <c r="H155" s="52"/>
      <c r="I155" s="52"/>
      <c r="J155" s="52"/>
      <c r="K155" s="52"/>
      <c r="L155" s="52"/>
      <c r="M155" s="52"/>
      <c r="N155" s="55"/>
      <c r="O155" s="52"/>
      <c r="P155" s="52"/>
    </row>
    <row r="156" customFormat="false" ht="15" hidden="false" customHeight="false" outlineLevel="0" collapsed="false">
      <c r="A156" s="48"/>
      <c r="B156" s="48"/>
      <c r="C156" s="48"/>
      <c r="D156" s="49"/>
      <c r="E156" s="49"/>
      <c r="F156" s="50" t="str">
        <f aca="false">IF($E156="","",IFERROR(VLOOKUP($E156,'Read Me'!$B$10:$C$13,2,0),"?"))</f>
        <v/>
      </c>
      <c r="G156" s="48"/>
      <c r="H156" s="48"/>
      <c r="I156" s="48"/>
      <c r="J156" s="48"/>
      <c r="K156" s="48"/>
      <c r="L156" s="48"/>
      <c r="M156" s="48"/>
      <c r="N156" s="51"/>
      <c r="O156" s="48"/>
      <c r="P156" s="48"/>
    </row>
    <row r="157" customFormat="false" ht="15" hidden="false" customHeight="false" outlineLevel="0" collapsed="false">
      <c r="A157" s="52"/>
      <c r="B157" s="52"/>
      <c r="C157" s="52"/>
      <c r="D157" s="53"/>
      <c r="E157" s="53"/>
      <c r="F157" s="54" t="str">
        <f aca="false">IF($E157="","",IFERROR(VLOOKUP($E157,'Read Me'!$B$10:$C$13,2,0),"?"))</f>
        <v/>
      </c>
      <c r="G157" s="52"/>
      <c r="H157" s="52"/>
      <c r="I157" s="52"/>
      <c r="J157" s="52"/>
      <c r="K157" s="52"/>
      <c r="L157" s="52"/>
      <c r="M157" s="52"/>
      <c r="N157" s="55"/>
      <c r="O157" s="52"/>
      <c r="P157" s="52"/>
    </row>
    <row r="158" customFormat="false" ht="15" hidden="false" customHeight="false" outlineLevel="0" collapsed="false">
      <c r="A158" s="48"/>
      <c r="B158" s="48"/>
      <c r="C158" s="48"/>
      <c r="D158" s="49"/>
      <c r="E158" s="49"/>
      <c r="F158" s="50" t="str">
        <f aca="false">IF($E158="","",IFERROR(VLOOKUP($E158,'Read Me'!$B$10:$C$13,2,0),"?"))</f>
        <v/>
      </c>
      <c r="G158" s="48"/>
      <c r="H158" s="48"/>
      <c r="I158" s="48"/>
      <c r="J158" s="48"/>
      <c r="K158" s="48"/>
      <c r="L158" s="48"/>
      <c r="M158" s="48"/>
      <c r="N158" s="51"/>
      <c r="O158" s="48"/>
      <c r="P158" s="48"/>
    </row>
    <row r="159" customFormat="false" ht="15" hidden="false" customHeight="false" outlineLevel="0" collapsed="false">
      <c r="A159" s="52"/>
      <c r="B159" s="52"/>
      <c r="C159" s="52"/>
      <c r="D159" s="53"/>
      <c r="E159" s="53"/>
      <c r="F159" s="54" t="str">
        <f aca="false">IF($E159="","",IFERROR(VLOOKUP($E159,'Read Me'!$B$10:$C$13,2,0),"?"))</f>
        <v/>
      </c>
      <c r="G159" s="52"/>
      <c r="H159" s="52"/>
      <c r="I159" s="52"/>
      <c r="J159" s="52"/>
      <c r="K159" s="52"/>
      <c r="L159" s="52"/>
      <c r="M159" s="52"/>
      <c r="N159" s="55"/>
      <c r="O159" s="52"/>
      <c r="P159" s="52"/>
    </row>
    <row r="160" customFormat="false" ht="15" hidden="false" customHeight="false" outlineLevel="0" collapsed="false">
      <c r="A160" s="48"/>
      <c r="B160" s="48"/>
      <c r="C160" s="48"/>
      <c r="D160" s="49"/>
      <c r="E160" s="49"/>
      <c r="F160" s="50" t="str">
        <f aca="false">IF($E160="","",IFERROR(VLOOKUP($E160,'Read Me'!$B$10:$C$13,2,0),"?"))</f>
        <v/>
      </c>
      <c r="G160" s="48"/>
      <c r="H160" s="48"/>
      <c r="I160" s="48"/>
      <c r="J160" s="48"/>
      <c r="K160" s="48"/>
      <c r="L160" s="48"/>
      <c r="M160" s="48"/>
      <c r="N160" s="51"/>
      <c r="O160" s="48"/>
      <c r="P160" s="48"/>
    </row>
    <row r="161" customFormat="false" ht="15" hidden="false" customHeight="false" outlineLevel="0" collapsed="false">
      <c r="A161" s="52"/>
      <c r="B161" s="52"/>
      <c r="C161" s="52"/>
      <c r="D161" s="53"/>
      <c r="E161" s="53"/>
      <c r="F161" s="54" t="str">
        <f aca="false">IF($E161="","",IFERROR(VLOOKUP($E161,'Read Me'!$B$10:$C$13,2,0),"?"))</f>
        <v/>
      </c>
      <c r="G161" s="52"/>
      <c r="H161" s="52"/>
      <c r="I161" s="52"/>
      <c r="J161" s="52"/>
      <c r="K161" s="52"/>
      <c r="L161" s="52"/>
      <c r="M161" s="52"/>
      <c r="N161" s="55"/>
      <c r="O161" s="52"/>
      <c r="P161" s="52"/>
    </row>
    <row r="162" customFormat="false" ht="15" hidden="false" customHeight="false" outlineLevel="0" collapsed="false">
      <c r="A162" s="48"/>
      <c r="B162" s="48"/>
      <c r="C162" s="48"/>
      <c r="D162" s="49"/>
      <c r="E162" s="49"/>
      <c r="F162" s="50" t="str">
        <f aca="false">IF($E162="","",IFERROR(VLOOKUP($E162,'Read Me'!$B$10:$C$13,2,0),"?"))</f>
        <v/>
      </c>
      <c r="G162" s="48"/>
      <c r="H162" s="48"/>
      <c r="I162" s="48"/>
      <c r="J162" s="48"/>
      <c r="K162" s="48"/>
      <c r="L162" s="48"/>
      <c r="M162" s="48"/>
      <c r="N162" s="51"/>
      <c r="O162" s="48"/>
      <c r="P162" s="48"/>
    </row>
    <row r="163" customFormat="false" ht="15" hidden="false" customHeight="false" outlineLevel="0" collapsed="false">
      <c r="A163" s="52"/>
      <c r="B163" s="52"/>
      <c r="C163" s="52"/>
      <c r="D163" s="53"/>
      <c r="E163" s="53"/>
      <c r="F163" s="54" t="str">
        <f aca="false">IF($E163="","",IFERROR(VLOOKUP($E163,'Read Me'!$B$10:$C$13,2,0),"?"))</f>
        <v/>
      </c>
      <c r="G163" s="52"/>
      <c r="H163" s="52"/>
      <c r="I163" s="52"/>
      <c r="J163" s="52"/>
      <c r="K163" s="52"/>
      <c r="L163" s="52"/>
      <c r="M163" s="52"/>
      <c r="N163" s="55"/>
      <c r="O163" s="52"/>
      <c r="P163" s="52"/>
    </row>
    <row r="164" customFormat="false" ht="15" hidden="false" customHeight="false" outlineLevel="0" collapsed="false">
      <c r="A164" s="48"/>
      <c r="B164" s="48"/>
      <c r="C164" s="48"/>
      <c r="D164" s="49"/>
      <c r="E164" s="49"/>
      <c r="F164" s="50" t="str">
        <f aca="false">IF($E164="","",IFERROR(VLOOKUP($E164,'Read Me'!$B$10:$C$13,2,0),"?"))</f>
        <v/>
      </c>
      <c r="G164" s="48"/>
      <c r="H164" s="48"/>
      <c r="I164" s="48"/>
      <c r="J164" s="48"/>
      <c r="K164" s="48"/>
      <c r="L164" s="48"/>
      <c r="M164" s="48"/>
      <c r="N164" s="51"/>
      <c r="O164" s="48"/>
      <c r="P164" s="48"/>
    </row>
    <row r="165" customFormat="false" ht="15" hidden="false" customHeight="false" outlineLevel="0" collapsed="false">
      <c r="A165" s="52"/>
      <c r="B165" s="52"/>
      <c r="C165" s="52"/>
      <c r="D165" s="53"/>
      <c r="E165" s="53"/>
      <c r="F165" s="54" t="str">
        <f aca="false">IF($E165="","",IFERROR(VLOOKUP($E165,'Read Me'!$B$10:$C$13,2,0),"?"))</f>
        <v/>
      </c>
      <c r="G165" s="52"/>
      <c r="H165" s="52"/>
      <c r="I165" s="52"/>
      <c r="J165" s="52"/>
      <c r="K165" s="52"/>
      <c r="L165" s="52"/>
      <c r="M165" s="52"/>
      <c r="N165" s="55"/>
      <c r="O165" s="52"/>
      <c r="P165" s="52"/>
    </row>
    <row r="166" customFormat="false" ht="15" hidden="false" customHeight="false" outlineLevel="0" collapsed="false">
      <c r="A166" s="48"/>
      <c r="B166" s="48"/>
      <c r="C166" s="48"/>
      <c r="D166" s="49"/>
      <c r="E166" s="49"/>
      <c r="F166" s="50" t="str">
        <f aca="false">IF($E166="","",IFERROR(VLOOKUP($E166,'Read Me'!$B$10:$C$13,2,0),"?"))</f>
        <v/>
      </c>
      <c r="G166" s="48"/>
      <c r="H166" s="48"/>
      <c r="I166" s="48"/>
      <c r="J166" s="48"/>
      <c r="K166" s="48"/>
      <c r="L166" s="48"/>
      <c r="M166" s="48"/>
      <c r="N166" s="51"/>
      <c r="O166" s="48"/>
      <c r="P166" s="48"/>
    </row>
    <row r="167" customFormat="false" ht="15" hidden="false" customHeight="false" outlineLevel="0" collapsed="false">
      <c r="A167" s="52"/>
      <c r="B167" s="52"/>
      <c r="C167" s="52"/>
      <c r="D167" s="53"/>
      <c r="E167" s="53"/>
      <c r="F167" s="54" t="str">
        <f aca="false">IF($E167="","",IFERROR(VLOOKUP($E167,'Read Me'!$B$10:$C$13,2,0),"?"))</f>
        <v/>
      </c>
      <c r="G167" s="52"/>
      <c r="H167" s="52"/>
      <c r="I167" s="52"/>
      <c r="J167" s="52"/>
      <c r="K167" s="52"/>
      <c r="L167" s="52"/>
      <c r="M167" s="52"/>
      <c r="N167" s="55"/>
      <c r="O167" s="52"/>
      <c r="P167" s="52"/>
    </row>
    <row r="168" customFormat="false" ht="15" hidden="false" customHeight="false" outlineLevel="0" collapsed="false">
      <c r="A168" s="48"/>
      <c r="B168" s="48"/>
      <c r="C168" s="48"/>
      <c r="D168" s="49"/>
      <c r="E168" s="49"/>
      <c r="F168" s="50" t="str">
        <f aca="false">IF($E168="","",IFERROR(VLOOKUP($E168,'Read Me'!$B$10:$C$13,2,0),"?"))</f>
        <v/>
      </c>
      <c r="G168" s="48"/>
      <c r="H168" s="48"/>
      <c r="I168" s="48"/>
      <c r="J168" s="48"/>
      <c r="K168" s="48"/>
      <c r="L168" s="48"/>
      <c r="M168" s="48"/>
      <c r="N168" s="51"/>
      <c r="O168" s="48"/>
      <c r="P168" s="48"/>
    </row>
    <row r="169" customFormat="false" ht="15" hidden="false" customHeight="false" outlineLevel="0" collapsed="false">
      <c r="A169" s="52"/>
      <c r="B169" s="52"/>
      <c r="C169" s="52"/>
      <c r="D169" s="53"/>
      <c r="E169" s="53"/>
      <c r="F169" s="54" t="str">
        <f aca="false">IF($E169="","",IFERROR(VLOOKUP($E169,'Read Me'!$B$10:$C$13,2,0),"?"))</f>
        <v/>
      </c>
      <c r="G169" s="52"/>
      <c r="H169" s="52"/>
      <c r="I169" s="52"/>
      <c r="J169" s="52"/>
      <c r="K169" s="52"/>
      <c r="L169" s="52"/>
      <c r="M169" s="52"/>
      <c r="N169" s="55"/>
      <c r="O169" s="52"/>
      <c r="P169" s="52"/>
    </row>
    <row r="170" customFormat="false" ht="15" hidden="false" customHeight="false" outlineLevel="0" collapsed="false">
      <c r="A170" s="48"/>
      <c r="B170" s="48"/>
      <c r="C170" s="48"/>
      <c r="D170" s="49"/>
      <c r="E170" s="49"/>
      <c r="F170" s="50" t="str">
        <f aca="false">IF($E170="","",IFERROR(VLOOKUP($E170,'Read Me'!$B$10:$C$13,2,0),"?"))</f>
        <v/>
      </c>
      <c r="G170" s="48"/>
      <c r="H170" s="48"/>
      <c r="I170" s="48"/>
      <c r="J170" s="48"/>
      <c r="K170" s="48"/>
      <c r="L170" s="48"/>
      <c r="M170" s="48"/>
      <c r="N170" s="51"/>
      <c r="O170" s="48"/>
      <c r="P170" s="48"/>
    </row>
    <row r="171" customFormat="false" ht="15" hidden="false" customHeight="false" outlineLevel="0" collapsed="false">
      <c r="A171" s="52"/>
      <c r="B171" s="52"/>
      <c r="C171" s="52"/>
      <c r="D171" s="53"/>
      <c r="E171" s="53"/>
      <c r="F171" s="54" t="str">
        <f aca="false">IF($E171="","",IFERROR(VLOOKUP($E171,'Read Me'!$B$10:$C$13,2,0),"?"))</f>
        <v/>
      </c>
      <c r="G171" s="52"/>
      <c r="H171" s="52"/>
      <c r="I171" s="52"/>
      <c r="J171" s="52"/>
      <c r="K171" s="52"/>
      <c r="L171" s="52"/>
      <c r="M171" s="52"/>
      <c r="N171" s="55"/>
      <c r="O171" s="52"/>
      <c r="P171" s="52"/>
    </row>
    <row r="172" customFormat="false" ht="15" hidden="false" customHeight="false" outlineLevel="0" collapsed="false">
      <c r="A172" s="48"/>
      <c r="B172" s="48"/>
      <c r="C172" s="48"/>
      <c r="D172" s="49"/>
      <c r="E172" s="49"/>
      <c r="F172" s="50" t="str">
        <f aca="false">IF($E172="","",IFERROR(VLOOKUP($E172,'Read Me'!$B$10:$C$13,2,0),"?"))</f>
        <v/>
      </c>
      <c r="G172" s="48"/>
      <c r="H172" s="48"/>
      <c r="I172" s="48"/>
      <c r="J172" s="48"/>
      <c r="K172" s="48"/>
      <c r="L172" s="48"/>
      <c r="M172" s="48"/>
      <c r="N172" s="51"/>
      <c r="O172" s="48"/>
      <c r="P172" s="48"/>
    </row>
    <row r="173" customFormat="false" ht="15" hidden="false" customHeight="false" outlineLevel="0" collapsed="false">
      <c r="A173" s="52"/>
      <c r="B173" s="52"/>
      <c r="C173" s="52"/>
      <c r="D173" s="53"/>
      <c r="E173" s="53"/>
      <c r="F173" s="54" t="str">
        <f aca="false">IF($E173="","",IFERROR(VLOOKUP($E173,'Read Me'!$B$10:$C$13,2,0),"?"))</f>
        <v/>
      </c>
      <c r="G173" s="52"/>
      <c r="H173" s="52"/>
      <c r="I173" s="52"/>
      <c r="J173" s="52"/>
      <c r="K173" s="52"/>
      <c r="L173" s="52"/>
      <c r="M173" s="52"/>
      <c r="N173" s="55"/>
      <c r="O173" s="52"/>
      <c r="P173" s="52"/>
    </row>
    <row r="174" customFormat="false" ht="15" hidden="false" customHeight="false" outlineLevel="0" collapsed="false">
      <c r="A174" s="48"/>
      <c r="B174" s="48"/>
      <c r="C174" s="48"/>
      <c r="D174" s="49"/>
      <c r="E174" s="49"/>
      <c r="F174" s="50" t="str">
        <f aca="false">IF($E174="","",IFERROR(VLOOKUP($E174,'Read Me'!$B$10:$C$13,2,0),"?"))</f>
        <v/>
      </c>
      <c r="G174" s="48"/>
      <c r="H174" s="48"/>
      <c r="I174" s="48"/>
      <c r="J174" s="48"/>
      <c r="K174" s="48"/>
      <c r="L174" s="48"/>
      <c r="M174" s="48"/>
      <c r="N174" s="51"/>
      <c r="O174" s="48"/>
      <c r="P174" s="48"/>
    </row>
    <row r="175" customFormat="false" ht="15" hidden="false" customHeight="false" outlineLevel="0" collapsed="false">
      <c r="A175" s="52"/>
      <c r="B175" s="52"/>
      <c r="C175" s="52"/>
      <c r="D175" s="53"/>
      <c r="E175" s="53"/>
      <c r="F175" s="54" t="str">
        <f aca="false">IF($E175="","",IFERROR(VLOOKUP($E175,'Read Me'!$B$10:$C$13,2,0),"?"))</f>
        <v/>
      </c>
      <c r="G175" s="52"/>
      <c r="H175" s="52"/>
      <c r="I175" s="52"/>
      <c r="J175" s="52"/>
      <c r="K175" s="52"/>
      <c r="L175" s="52"/>
      <c r="M175" s="52"/>
      <c r="N175" s="55"/>
      <c r="O175" s="52"/>
      <c r="P175" s="52"/>
    </row>
    <row r="176" customFormat="false" ht="15" hidden="false" customHeight="false" outlineLevel="0" collapsed="false">
      <c r="A176" s="48"/>
      <c r="B176" s="48"/>
      <c r="C176" s="48"/>
      <c r="D176" s="49"/>
      <c r="E176" s="49"/>
      <c r="F176" s="50" t="str">
        <f aca="false">IF($E176="","",IFERROR(VLOOKUP($E176,'Read Me'!$B$10:$C$13,2,0),"?"))</f>
        <v/>
      </c>
      <c r="G176" s="48"/>
      <c r="H176" s="48"/>
      <c r="I176" s="48"/>
      <c r="J176" s="48"/>
      <c r="K176" s="48"/>
      <c r="L176" s="48"/>
      <c r="M176" s="48"/>
      <c r="N176" s="51"/>
      <c r="O176" s="48"/>
      <c r="P176" s="48"/>
    </row>
    <row r="177" customFormat="false" ht="15" hidden="false" customHeight="false" outlineLevel="0" collapsed="false">
      <c r="A177" s="52"/>
      <c r="B177" s="52"/>
      <c r="C177" s="52"/>
      <c r="D177" s="53"/>
      <c r="E177" s="53"/>
      <c r="F177" s="54" t="str">
        <f aca="false">IF($E177="","",IFERROR(VLOOKUP($E177,'Read Me'!$B$10:$C$13,2,0),"?"))</f>
        <v/>
      </c>
      <c r="G177" s="52"/>
      <c r="H177" s="52"/>
      <c r="I177" s="52"/>
      <c r="J177" s="52"/>
      <c r="K177" s="52"/>
      <c r="L177" s="52"/>
      <c r="M177" s="52"/>
      <c r="N177" s="55"/>
      <c r="O177" s="52"/>
      <c r="P177" s="52"/>
    </row>
    <row r="178" customFormat="false" ht="15" hidden="false" customHeight="false" outlineLevel="0" collapsed="false">
      <c r="A178" s="48"/>
      <c r="B178" s="48"/>
      <c r="C178" s="48"/>
      <c r="D178" s="49"/>
      <c r="E178" s="49"/>
      <c r="F178" s="50" t="str">
        <f aca="false">IF($E178="","",IFERROR(VLOOKUP($E178,'Read Me'!$B$10:$C$13,2,0),"?"))</f>
        <v/>
      </c>
      <c r="G178" s="48"/>
      <c r="H178" s="48"/>
      <c r="I178" s="48"/>
      <c r="J178" s="48"/>
      <c r="K178" s="48"/>
      <c r="L178" s="48"/>
      <c r="M178" s="48"/>
      <c r="N178" s="51"/>
      <c r="O178" s="48"/>
      <c r="P178" s="48"/>
    </row>
    <row r="179" customFormat="false" ht="15" hidden="false" customHeight="false" outlineLevel="0" collapsed="false">
      <c r="A179" s="52"/>
      <c r="B179" s="52"/>
      <c r="C179" s="52"/>
      <c r="D179" s="53"/>
      <c r="E179" s="53"/>
      <c r="F179" s="54" t="str">
        <f aca="false">IF($E179="","",IFERROR(VLOOKUP($E179,'Read Me'!$B$10:$C$13,2,0),"?"))</f>
        <v/>
      </c>
      <c r="G179" s="52"/>
      <c r="H179" s="52"/>
      <c r="I179" s="52"/>
      <c r="J179" s="52"/>
      <c r="K179" s="52"/>
      <c r="L179" s="52"/>
      <c r="M179" s="52"/>
      <c r="N179" s="55"/>
      <c r="O179" s="52"/>
      <c r="P179" s="52"/>
    </row>
    <row r="180" customFormat="false" ht="15" hidden="false" customHeight="false" outlineLevel="0" collapsed="false">
      <c r="A180" s="48"/>
      <c r="B180" s="48"/>
      <c r="C180" s="48"/>
      <c r="D180" s="49"/>
      <c r="E180" s="49"/>
      <c r="F180" s="50" t="str">
        <f aca="false">IF($E180="","",IFERROR(VLOOKUP($E180,'Read Me'!$B$10:$C$13,2,0),"?"))</f>
        <v/>
      </c>
      <c r="G180" s="48"/>
      <c r="H180" s="48"/>
      <c r="I180" s="48"/>
      <c r="J180" s="48"/>
      <c r="K180" s="48"/>
      <c r="L180" s="48"/>
      <c r="M180" s="48"/>
      <c r="N180" s="51"/>
      <c r="O180" s="48"/>
      <c r="P180" s="48"/>
    </row>
    <row r="181" customFormat="false" ht="15" hidden="false" customHeight="false" outlineLevel="0" collapsed="false">
      <c r="A181" s="52"/>
      <c r="B181" s="52"/>
      <c r="C181" s="52"/>
      <c r="D181" s="53"/>
      <c r="E181" s="53"/>
      <c r="F181" s="54" t="str">
        <f aca="false">IF($E181="","",IFERROR(VLOOKUP($E181,'Read Me'!$B$10:$C$13,2,0),"?"))</f>
        <v/>
      </c>
      <c r="G181" s="52"/>
      <c r="H181" s="52"/>
      <c r="I181" s="52"/>
      <c r="J181" s="52"/>
      <c r="K181" s="52"/>
      <c r="L181" s="52"/>
      <c r="M181" s="52"/>
      <c r="N181" s="55"/>
      <c r="O181" s="52"/>
      <c r="P181" s="52"/>
    </row>
    <row r="182" customFormat="false" ht="15" hidden="false" customHeight="false" outlineLevel="0" collapsed="false">
      <c r="A182" s="48"/>
      <c r="B182" s="48"/>
      <c r="C182" s="48"/>
      <c r="D182" s="49"/>
      <c r="E182" s="49"/>
      <c r="F182" s="50" t="str">
        <f aca="false">IF($E182="","",IFERROR(VLOOKUP($E182,'Read Me'!$B$10:$C$13,2,0),"?"))</f>
        <v/>
      </c>
      <c r="G182" s="48"/>
      <c r="H182" s="48"/>
      <c r="I182" s="48"/>
      <c r="J182" s="48"/>
      <c r="K182" s="48"/>
      <c r="L182" s="48"/>
      <c r="M182" s="48"/>
      <c r="N182" s="51"/>
      <c r="O182" s="48"/>
      <c r="P182" s="48"/>
    </row>
    <row r="183" customFormat="false" ht="15" hidden="false" customHeight="false" outlineLevel="0" collapsed="false">
      <c r="A183" s="52"/>
      <c r="B183" s="52"/>
      <c r="C183" s="52"/>
      <c r="D183" s="53"/>
      <c r="E183" s="53"/>
      <c r="F183" s="54" t="str">
        <f aca="false">IF($E183="","",IFERROR(VLOOKUP($E183,'Read Me'!$B$10:$C$13,2,0),"?"))</f>
        <v/>
      </c>
      <c r="G183" s="52"/>
      <c r="H183" s="52"/>
      <c r="I183" s="52"/>
      <c r="J183" s="52"/>
      <c r="K183" s="52"/>
      <c r="L183" s="52"/>
      <c r="M183" s="52"/>
      <c r="N183" s="55"/>
      <c r="O183" s="52"/>
      <c r="P183" s="52"/>
    </row>
    <row r="184" customFormat="false" ht="15" hidden="false" customHeight="false" outlineLevel="0" collapsed="false">
      <c r="A184" s="48"/>
      <c r="B184" s="48"/>
      <c r="C184" s="48"/>
      <c r="D184" s="49"/>
      <c r="E184" s="49"/>
      <c r="F184" s="50" t="str">
        <f aca="false">IF($E184="","",IFERROR(VLOOKUP($E184,'Read Me'!$B$10:$C$13,2,0),"?"))</f>
        <v/>
      </c>
      <c r="G184" s="48"/>
      <c r="H184" s="48"/>
      <c r="I184" s="48"/>
      <c r="J184" s="48"/>
      <c r="K184" s="48"/>
      <c r="L184" s="48"/>
      <c r="M184" s="48"/>
      <c r="N184" s="51"/>
      <c r="O184" s="48"/>
      <c r="P184" s="48"/>
    </row>
    <row r="185" customFormat="false" ht="15" hidden="false" customHeight="false" outlineLevel="0" collapsed="false">
      <c r="A185" s="52"/>
      <c r="B185" s="52"/>
      <c r="C185" s="52"/>
      <c r="D185" s="53"/>
      <c r="E185" s="53"/>
      <c r="F185" s="54" t="str">
        <f aca="false">IF($E185="","",IFERROR(VLOOKUP($E185,'Read Me'!$B$10:$C$13,2,0),"?"))</f>
        <v/>
      </c>
      <c r="G185" s="52"/>
      <c r="H185" s="52"/>
      <c r="I185" s="52"/>
      <c r="J185" s="52"/>
      <c r="K185" s="52"/>
      <c r="L185" s="52"/>
      <c r="M185" s="52"/>
      <c r="N185" s="55"/>
      <c r="O185" s="52"/>
      <c r="P185" s="52"/>
    </row>
    <row r="186" customFormat="false" ht="15" hidden="false" customHeight="false" outlineLevel="0" collapsed="false">
      <c r="A186" s="48"/>
      <c r="B186" s="48"/>
      <c r="C186" s="48"/>
      <c r="D186" s="49"/>
      <c r="E186" s="49"/>
      <c r="F186" s="50" t="str">
        <f aca="false">IF($E186="","",IFERROR(VLOOKUP($E186,'Read Me'!$B$10:$C$13,2,0),"?"))</f>
        <v/>
      </c>
      <c r="G186" s="48"/>
      <c r="H186" s="48"/>
      <c r="I186" s="48"/>
      <c r="J186" s="48"/>
      <c r="K186" s="48"/>
      <c r="L186" s="48"/>
      <c r="M186" s="48"/>
      <c r="N186" s="51"/>
      <c r="O186" s="48"/>
      <c r="P186" s="48"/>
    </row>
    <row r="187" customFormat="false" ht="15" hidden="false" customHeight="false" outlineLevel="0" collapsed="false">
      <c r="A187" s="52"/>
      <c r="B187" s="52"/>
      <c r="C187" s="52"/>
      <c r="D187" s="53"/>
      <c r="E187" s="53"/>
      <c r="F187" s="54" t="str">
        <f aca="false">IF($E187="","",IFERROR(VLOOKUP($E187,'Read Me'!$B$10:$C$13,2,0),"?"))</f>
        <v/>
      </c>
      <c r="G187" s="52"/>
      <c r="H187" s="52"/>
      <c r="I187" s="52"/>
      <c r="J187" s="52"/>
      <c r="K187" s="52"/>
      <c r="L187" s="52"/>
      <c r="M187" s="52"/>
      <c r="N187" s="55"/>
      <c r="O187" s="52"/>
      <c r="P187" s="52"/>
    </row>
    <row r="188" customFormat="false" ht="15" hidden="false" customHeight="false" outlineLevel="0" collapsed="false">
      <c r="A188" s="48"/>
      <c r="B188" s="48"/>
      <c r="C188" s="48"/>
      <c r="D188" s="49"/>
      <c r="E188" s="49"/>
      <c r="F188" s="50" t="str">
        <f aca="false">IF($E188="","",IFERROR(VLOOKUP($E188,'Read Me'!$B$10:$C$13,2,0),"?"))</f>
        <v/>
      </c>
      <c r="G188" s="48"/>
      <c r="H188" s="48"/>
      <c r="I188" s="48"/>
      <c r="J188" s="48"/>
      <c r="K188" s="48"/>
      <c r="L188" s="48"/>
      <c r="M188" s="48"/>
      <c r="N188" s="51"/>
      <c r="O188" s="48"/>
      <c r="P188" s="48"/>
    </row>
    <row r="189" customFormat="false" ht="15" hidden="false" customHeight="false" outlineLevel="0" collapsed="false">
      <c r="A189" s="52"/>
      <c r="B189" s="52"/>
      <c r="C189" s="52"/>
      <c r="D189" s="53"/>
      <c r="E189" s="53"/>
      <c r="F189" s="54" t="str">
        <f aca="false">IF($E189="","",IFERROR(VLOOKUP($E189,'Read Me'!$B$10:$C$13,2,0),"?"))</f>
        <v/>
      </c>
      <c r="G189" s="52"/>
      <c r="H189" s="52"/>
      <c r="I189" s="52"/>
      <c r="J189" s="52"/>
      <c r="K189" s="52"/>
      <c r="L189" s="52"/>
      <c r="M189" s="52"/>
      <c r="N189" s="55"/>
      <c r="O189" s="52"/>
      <c r="P189" s="52"/>
    </row>
    <row r="190" customFormat="false" ht="15" hidden="false" customHeight="false" outlineLevel="0" collapsed="false">
      <c r="A190" s="48"/>
      <c r="B190" s="48"/>
      <c r="C190" s="48"/>
      <c r="D190" s="49"/>
      <c r="E190" s="49"/>
      <c r="F190" s="50" t="str">
        <f aca="false">IF($E190="","",IFERROR(VLOOKUP($E190,'Read Me'!$B$10:$C$13,2,0),"?"))</f>
        <v/>
      </c>
      <c r="G190" s="48"/>
      <c r="H190" s="48"/>
      <c r="I190" s="48"/>
      <c r="J190" s="48"/>
      <c r="K190" s="48"/>
      <c r="L190" s="48"/>
      <c r="M190" s="48"/>
      <c r="N190" s="51"/>
      <c r="O190" s="48"/>
      <c r="P190" s="48"/>
    </row>
    <row r="191" customFormat="false" ht="15" hidden="false" customHeight="false" outlineLevel="0" collapsed="false">
      <c r="A191" s="52"/>
      <c r="B191" s="52"/>
      <c r="C191" s="52"/>
      <c r="D191" s="53"/>
      <c r="E191" s="53"/>
      <c r="F191" s="54" t="str">
        <f aca="false">IF($E191="","",IFERROR(VLOOKUP($E191,'Read Me'!$B$10:$C$13,2,0),"?"))</f>
        <v/>
      </c>
      <c r="G191" s="52"/>
      <c r="H191" s="52"/>
      <c r="I191" s="52"/>
      <c r="J191" s="52"/>
      <c r="K191" s="52"/>
      <c r="L191" s="52"/>
      <c r="M191" s="52"/>
      <c r="N191" s="55"/>
      <c r="O191" s="52"/>
      <c r="P191" s="52"/>
    </row>
    <row r="192" customFormat="false" ht="15" hidden="false" customHeight="false" outlineLevel="0" collapsed="false">
      <c r="A192" s="48"/>
      <c r="B192" s="48"/>
      <c r="C192" s="48"/>
      <c r="D192" s="49"/>
      <c r="E192" s="49"/>
      <c r="F192" s="50" t="str">
        <f aca="false">IF($E192="","",IFERROR(VLOOKUP($E192,'Read Me'!$B$10:$C$13,2,0),"?"))</f>
        <v/>
      </c>
      <c r="G192" s="48"/>
      <c r="H192" s="48"/>
      <c r="I192" s="48"/>
      <c r="J192" s="48"/>
      <c r="K192" s="48"/>
      <c r="L192" s="48"/>
      <c r="M192" s="48"/>
      <c r="N192" s="51"/>
      <c r="O192" s="48"/>
      <c r="P192" s="48"/>
    </row>
    <row r="193" customFormat="false" ht="15" hidden="false" customHeight="false" outlineLevel="0" collapsed="false">
      <c r="A193" s="52"/>
      <c r="B193" s="52"/>
      <c r="C193" s="52"/>
      <c r="D193" s="53"/>
      <c r="E193" s="53"/>
      <c r="F193" s="54" t="str">
        <f aca="false">IF($E193="","",IFERROR(VLOOKUP($E193,'Read Me'!$B$10:$C$13,2,0),"?"))</f>
        <v/>
      </c>
      <c r="G193" s="52"/>
      <c r="H193" s="52"/>
      <c r="I193" s="52"/>
      <c r="J193" s="52"/>
      <c r="K193" s="52"/>
      <c r="L193" s="52"/>
      <c r="M193" s="52"/>
      <c r="N193" s="55"/>
      <c r="O193" s="52"/>
      <c r="P193" s="52"/>
    </row>
    <row r="194" customFormat="false" ht="15" hidden="false" customHeight="false" outlineLevel="0" collapsed="false">
      <c r="A194" s="48"/>
      <c r="B194" s="48"/>
      <c r="C194" s="48"/>
      <c r="D194" s="49"/>
      <c r="E194" s="49"/>
      <c r="F194" s="50" t="str">
        <f aca="false">IF($E194="","",IFERROR(VLOOKUP($E194,'Read Me'!$B$10:$C$13,2,0),"?"))</f>
        <v/>
      </c>
      <c r="G194" s="48"/>
      <c r="H194" s="48"/>
      <c r="I194" s="48"/>
      <c r="J194" s="48"/>
      <c r="K194" s="48"/>
      <c r="L194" s="48"/>
      <c r="M194" s="48"/>
      <c r="N194" s="51"/>
      <c r="O194" s="48"/>
      <c r="P194" s="48"/>
    </row>
    <row r="195" customFormat="false" ht="15" hidden="false" customHeight="false" outlineLevel="0" collapsed="false">
      <c r="A195" s="52"/>
      <c r="B195" s="52"/>
      <c r="C195" s="52"/>
      <c r="D195" s="53"/>
      <c r="E195" s="53"/>
      <c r="F195" s="54" t="str">
        <f aca="false">IF($E195="","",IFERROR(VLOOKUP($E195,'Read Me'!$B$10:$C$13,2,0),"?"))</f>
        <v/>
      </c>
      <c r="G195" s="52"/>
      <c r="H195" s="52"/>
      <c r="I195" s="52"/>
      <c r="J195" s="52"/>
      <c r="K195" s="52"/>
      <c r="L195" s="52"/>
      <c r="M195" s="52"/>
      <c r="N195" s="55"/>
      <c r="O195" s="52"/>
      <c r="P195" s="52"/>
    </row>
    <row r="196" customFormat="false" ht="15" hidden="false" customHeight="false" outlineLevel="0" collapsed="false">
      <c r="A196" s="48"/>
      <c r="B196" s="48"/>
      <c r="C196" s="48"/>
      <c r="D196" s="49"/>
      <c r="E196" s="49"/>
      <c r="F196" s="50" t="str">
        <f aca="false">IF($E196="","",IFERROR(VLOOKUP($E196,'Read Me'!$B$10:$C$13,2,0),"?"))</f>
        <v/>
      </c>
      <c r="G196" s="48"/>
      <c r="H196" s="48"/>
      <c r="I196" s="48"/>
      <c r="J196" s="48"/>
      <c r="K196" s="48"/>
      <c r="L196" s="48"/>
      <c r="M196" s="48"/>
      <c r="N196" s="51"/>
      <c r="O196" s="48"/>
      <c r="P196" s="48"/>
    </row>
    <row r="197" customFormat="false" ht="15" hidden="false" customHeight="false" outlineLevel="0" collapsed="false">
      <c r="A197" s="52"/>
      <c r="B197" s="52"/>
      <c r="C197" s="52"/>
      <c r="D197" s="53"/>
      <c r="E197" s="53"/>
      <c r="F197" s="54" t="str">
        <f aca="false">IF($E197="","",IFERROR(VLOOKUP($E197,'Read Me'!$B$10:$C$13,2,0),"?"))</f>
        <v/>
      </c>
      <c r="G197" s="52"/>
      <c r="H197" s="52"/>
      <c r="I197" s="52"/>
      <c r="J197" s="52"/>
      <c r="K197" s="52"/>
      <c r="L197" s="52"/>
      <c r="M197" s="52"/>
      <c r="N197" s="55"/>
      <c r="O197" s="52"/>
      <c r="P197" s="52"/>
    </row>
    <row r="198" customFormat="false" ht="15" hidden="false" customHeight="false" outlineLevel="0" collapsed="false">
      <c r="A198" s="48"/>
      <c r="B198" s="48"/>
      <c r="C198" s="48"/>
      <c r="D198" s="49"/>
      <c r="E198" s="49"/>
      <c r="F198" s="50" t="str">
        <f aca="false">IF($E198="","",IFERROR(VLOOKUP($E198,'Read Me'!$B$10:$C$13,2,0),"?"))</f>
        <v/>
      </c>
      <c r="G198" s="48"/>
      <c r="H198" s="48"/>
      <c r="I198" s="48"/>
      <c r="J198" s="48"/>
      <c r="K198" s="48"/>
      <c r="L198" s="48"/>
      <c r="M198" s="48"/>
      <c r="N198" s="51"/>
      <c r="O198" s="48"/>
      <c r="P198" s="48"/>
    </row>
    <row r="199" customFormat="false" ht="15" hidden="false" customHeight="false" outlineLevel="0" collapsed="false">
      <c r="A199" s="52"/>
      <c r="B199" s="52"/>
      <c r="C199" s="52"/>
      <c r="D199" s="53"/>
      <c r="E199" s="53"/>
      <c r="F199" s="54" t="str">
        <f aca="false">IF($E199="","",IFERROR(VLOOKUP($E199,'Read Me'!$B$10:$C$13,2,0),"?"))</f>
        <v/>
      </c>
      <c r="G199" s="52"/>
      <c r="H199" s="52"/>
      <c r="I199" s="52"/>
      <c r="J199" s="52"/>
      <c r="K199" s="52"/>
      <c r="L199" s="52"/>
      <c r="M199" s="52"/>
      <c r="N199" s="55"/>
      <c r="O199" s="52"/>
      <c r="P199" s="52"/>
    </row>
    <row r="200" customFormat="false" ht="15" hidden="false" customHeight="false" outlineLevel="0" collapsed="false">
      <c r="A200" s="48"/>
      <c r="B200" s="48"/>
      <c r="C200" s="48"/>
      <c r="D200" s="49"/>
      <c r="E200" s="49"/>
      <c r="F200" s="50" t="str">
        <f aca="false">IF($E200="","",IFERROR(VLOOKUP($E200,'Read Me'!$B$10:$C$13,2,0),"?"))</f>
        <v/>
      </c>
      <c r="G200" s="48"/>
      <c r="H200" s="48"/>
      <c r="I200" s="48"/>
      <c r="J200" s="48"/>
      <c r="K200" s="48"/>
      <c r="L200" s="48"/>
      <c r="M200" s="48"/>
      <c r="N200" s="51"/>
      <c r="O200" s="48"/>
      <c r="P200" s="48"/>
    </row>
    <row r="201" customFormat="false" ht="15" hidden="false" customHeight="false" outlineLevel="0" collapsed="false">
      <c r="A201" s="52"/>
      <c r="B201" s="52"/>
      <c r="C201" s="52"/>
      <c r="D201" s="53"/>
      <c r="E201" s="53"/>
      <c r="F201" s="54" t="str">
        <f aca="false">IF($E201="","",IFERROR(VLOOKUP($E201,'Read Me'!$B$10:$C$13,2,0),"?"))</f>
        <v/>
      </c>
      <c r="G201" s="52"/>
      <c r="H201" s="52"/>
      <c r="I201" s="52"/>
      <c r="J201" s="52"/>
      <c r="K201" s="52"/>
      <c r="L201" s="52"/>
      <c r="M201" s="52"/>
      <c r="N201" s="55"/>
      <c r="O201" s="52"/>
      <c r="P201" s="52"/>
    </row>
    <row r="202" customFormat="false" ht="15" hidden="false" customHeight="false" outlineLevel="0" collapsed="false">
      <c r="A202" s="48"/>
      <c r="B202" s="48"/>
      <c r="C202" s="48"/>
      <c r="D202" s="49"/>
      <c r="E202" s="49"/>
      <c r="F202" s="50" t="str">
        <f aca="false">IF($E202="","",IFERROR(VLOOKUP($E202,'Read Me'!$B$10:$C$13,2,0),"?"))</f>
        <v/>
      </c>
      <c r="G202" s="48"/>
      <c r="H202" s="48"/>
      <c r="I202" s="48"/>
      <c r="J202" s="48"/>
      <c r="K202" s="48"/>
      <c r="L202" s="48"/>
      <c r="M202" s="48"/>
      <c r="N202" s="51"/>
      <c r="O202" s="48"/>
      <c r="P202" s="48"/>
    </row>
    <row r="203" customFormat="false" ht="15" hidden="false" customHeight="false" outlineLevel="0" collapsed="false">
      <c r="A203" s="52"/>
      <c r="B203" s="52"/>
      <c r="C203" s="52"/>
      <c r="D203" s="53"/>
      <c r="E203" s="53"/>
      <c r="F203" s="54" t="str">
        <f aca="false">IF($E203="","",IFERROR(VLOOKUP($E203,'Read Me'!$B$10:$C$13,2,0),"?"))</f>
        <v/>
      </c>
      <c r="G203" s="52"/>
      <c r="H203" s="52"/>
      <c r="I203" s="52"/>
      <c r="J203" s="52"/>
      <c r="K203" s="52"/>
      <c r="L203" s="52"/>
      <c r="M203" s="52"/>
      <c r="N203" s="55"/>
      <c r="O203" s="52"/>
      <c r="P203" s="52"/>
    </row>
    <row r="204" customFormat="false" ht="15" hidden="false" customHeight="false" outlineLevel="0" collapsed="false">
      <c r="A204" s="48"/>
      <c r="B204" s="48"/>
      <c r="C204" s="48"/>
      <c r="D204" s="49"/>
      <c r="E204" s="49"/>
      <c r="F204" s="50" t="str">
        <f aca="false">IF($E204="","",IFERROR(VLOOKUP($E204,'Read Me'!$B$10:$C$13,2,0),"?"))</f>
        <v/>
      </c>
      <c r="G204" s="48"/>
      <c r="H204" s="48"/>
      <c r="I204" s="48"/>
      <c r="J204" s="48"/>
      <c r="K204" s="48"/>
      <c r="L204" s="48"/>
      <c r="M204" s="48"/>
      <c r="N204" s="51"/>
      <c r="O204" s="48"/>
      <c r="P204" s="48"/>
    </row>
    <row r="205" customFormat="false" ht="15" hidden="false" customHeight="false" outlineLevel="0" collapsed="false">
      <c r="A205" s="52"/>
      <c r="B205" s="52"/>
      <c r="C205" s="52"/>
      <c r="D205" s="53"/>
      <c r="E205" s="53"/>
      <c r="F205" s="54" t="str">
        <f aca="false">IF($E205="","",IFERROR(VLOOKUP($E205,'Read Me'!$B$10:$C$13,2,0),"?"))</f>
        <v/>
      </c>
      <c r="G205" s="52"/>
      <c r="H205" s="52"/>
      <c r="I205" s="52"/>
      <c r="J205" s="52"/>
      <c r="K205" s="52"/>
      <c r="L205" s="52"/>
      <c r="M205" s="52"/>
      <c r="N205" s="55"/>
      <c r="O205" s="52"/>
      <c r="P205" s="52"/>
    </row>
  </sheetData>
  <mergeCells count="4">
    <mergeCell ref="B1:P1"/>
    <mergeCell ref="B2:P2"/>
    <mergeCell ref="B3:P3"/>
    <mergeCell ref="A4:P4"/>
  </mergeCells>
  <conditionalFormatting sqref="E6:E205">
    <cfRule type="expression" priority="2" aboveAverage="0" equalAverage="0" bottom="0" percent="0" rank="0" text="" dxfId="0">
      <formula>AND($A6&lt;&gt;"",$E6="")</formula>
    </cfRule>
  </conditionalFormatting>
  <conditionalFormatting sqref="O6:O205">
    <cfRule type="cellIs" priority="3" operator="equal" aboveAverage="0" equalAverage="0" bottom="0" percent="0" rank="0" text="" dxfId="1">
      <formula>"Pass"</formula>
    </cfRule>
    <cfRule type="cellIs" priority="4" operator="equal" aboveAverage="0" equalAverage="0" bottom="0" percent="0" rank="0" text="" dxfId="2">
      <formula>"Fail"</formula>
    </cfRule>
    <cfRule type="cellIs" priority="5" operator="equal" aboveAverage="0" equalAverage="0" bottom="0" percent="0" rank="0" text="" dxfId="3">
      <formula>"Partial"</formula>
    </cfRule>
    <cfRule type="cellIs" priority="6" operator="equal" aboveAverage="0" equalAverage="0" bottom="0" percent="0" rank="0" text="" dxfId="4">
      <formula>"Deferred"</formula>
    </cfRule>
    <cfRule type="cellIs" priority="7" operator="equal" aboveAverage="0" equalAverage="0" bottom="0" percent="0" rank="0" text="" dxfId="5">
      <formula>"Untested"</formula>
    </cfRule>
  </conditionalFormatting>
  <dataValidations count="5">
    <dataValidation allowBlank="true" errorStyle="stop" operator="between" showDropDown="false" showErrorMessage="false" showInputMessage="false" sqref="E6:E205" type="list">
      <formula1>"T,A,I,D"</formula1>
      <formula2>0</formula2>
    </dataValidation>
    <dataValidation allowBlank="true" errorStyle="stop" operator="between" showDropDown="false" showErrorMessage="false" showInputMessage="false" sqref="D6:D205" type="list">
      <formula1>"KPP,KSA,CTP,N/A"</formula1>
      <formula2>0</formula2>
    </dataValidation>
    <dataValidation allowBlank="true" errorStyle="stop" operator="between" showDropDown="false" showErrorMessage="false" showInputMessage="false" sqref="G6:G205" type="list">
      <formula1>"System,Subsystem,Component"</formula1>
      <formula2>0</formula2>
    </dataValidation>
    <dataValidation allowBlank="true" errorStyle="stop" operator="between" showDropDown="false" showErrorMessage="false" showInputMessage="false" sqref="H6:H205" type="list">
      <formula1>"DT&amp;E,OT&amp;E,LFT&amp;E,CT&amp;E"</formula1>
      <formula2>0</formula2>
    </dataValidation>
    <dataValidation allowBlank="true" errorStyle="stop" operator="between" showDropDown="false" showErrorMessage="false" showInputMessage="false" sqref="O6:O205" type="list">
      <formula1>"Pass,Fail,Partial,Deferred,Untested"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4"/>
    <col collapsed="false" customWidth="true" hidden="false" outlineLevel="0" max="4" min="3" style="0" width="11"/>
    <col collapsed="false" customWidth="true" hidden="false" outlineLevel="0" max="5" min="5" style="0" width="30"/>
    <col collapsed="false" customWidth="true" hidden="false" outlineLevel="0" max="6" min="6" style="0" width="3"/>
  </cols>
  <sheetData>
    <row r="1" customFormat="false" ht="15" hidden="false" customHeight="true" outlineLevel="0" collapsed="false">
      <c r="A1" s="1"/>
      <c r="B1" s="2" t="s">
        <v>0</v>
      </c>
      <c r="C1" s="2"/>
      <c r="D1" s="2"/>
      <c r="E1" s="2"/>
      <c r="F1" s="2"/>
    </row>
    <row r="2" customFormat="false" ht="25.5" hidden="false" customHeight="true" outlineLevel="0" collapsed="false">
      <c r="A2" s="3" t="s">
        <v>1</v>
      </c>
      <c r="B2" s="4" t="s">
        <v>2</v>
      </c>
      <c r="C2" s="4"/>
      <c r="D2" s="4"/>
      <c r="E2" s="4"/>
      <c r="F2" s="4"/>
    </row>
    <row r="3" customFormat="false" ht="15" hidden="false" customHeight="true" outlineLevel="0" collapsed="false">
      <c r="A3" s="5"/>
      <c r="B3" s="6" t="s">
        <v>163</v>
      </c>
      <c r="C3" s="6"/>
      <c r="D3" s="6"/>
      <c r="E3" s="6"/>
      <c r="F3" s="6"/>
    </row>
    <row r="4" customFormat="false" ht="15" hidden="false" customHeight="false" outlineLevel="0" collapsed="false">
      <c r="A4" s="7"/>
      <c r="B4" s="7"/>
      <c r="C4" s="7"/>
      <c r="D4" s="7"/>
      <c r="E4" s="7"/>
      <c r="F4" s="7"/>
    </row>
    <row r="5" customFormat="false" ht="15" hidden="false" customHeight="false" outlineLevel="0" collapsed="false">
      <c r="A5" s="7"/>
      <c r="B5" s="56" t="s">
        <v>164</v>
      </c>
      <c r="C5" s="56"/>
      <c r="D5" s="56"/>
      <c r="E5" s="56"/>
      <c r="F5" s="7"/>
    </row>
    <row r="6" customFormat="false" ht="15" hidden="false" customHeight="false" outlineLevel="0" collapsed="false">
      <c r="A6" s="7"/>
      <c r="B6" s="57" t="s">
        <v>165</v>
      </c>
      <c r="C6" s="58" t="n">
        <f aca="false">COUNTA(VRTM!$A$6:$A$205)</f>
        <v>8</v>
      </c>
      <c r="D6" s="58"/>
      <c r="E6" s="7"/>
      <c r="F6" s="7"/>
    </row>
    <row r="7" customFormat="false" ht="20.85" hidden="false" customHeight="false" outlineLevel="0" collapsed="false">
      <c r="A7" s="7"/>
      <c r="B7" s="57" t="s">
        <v>166</v>
      </c>
      <c r="C7" s="58" t="n">
        <f aca="false">SUMPRODUCT((VRTM!$A$6:$A$205&lt;&gt;"")/COUNTIF(VRTM!$A$6:$A$205,VRTM!$A$6:$A$205&amp;""))</f>
        <v>7</v>
      </c>
      <c r="D7" s="58"/>
      <c r="E7" s="59" t="s">
        <v>167</v>
      </c>
      <c r="F7" s="7"/>
    </row>
    <row r="8" customFormat="false" ht="15" hidden="false" customHeight="false" outlineLevel="0" collapsed="false">
      <c r="A8" s="7"/>
      <c r="B8" s="57" t="s">
        <v>168</v>
      </c>
      <c r="C8" s="58" t="n">
        <f aca="false">SUMPRODUCT((VRTM!$A$6:$A$205&lt;&gt;"")*(VRTM!$E$6:$E$205&lt;&gt;""))</f>
        <v>7</v>
      </c>
      <c r="D8" s="58"/>
      <c r="E8" s="7"/>
      <c r="F8" s="7"/>
    </row>
    <row r="9" customFormat="false" ht="15" hidden="false" customHeight="false" outlineLevel="0" collapsed="false">
      <c r="A9" s="7"/>
      <c r="B9" s="57" t="s">
        <v>169</v>
      </c>
      <c r="C9" s="58" t="n">
        <f aca="false">$C$6-$C$8</f>
        <v>1</v>
      </c>
      <c r="D9" s="58"/>
      <c r="E9" s="7"/>
      <c r="F9" s="7"/>
    </row>
    <row r="10" customFormat="false" ht="20.85" hidden="false" customHeight="false" outlineLevel="0" collapsed="false">
      <c r="A10" s="7"/>
      <c r="B10" s="60" t="s">
        <v>170</v>
      </c>
      <c r="C10" s="61" t="n">
        <f aca="false">IFERROR($C$8/$C$6,0)</f>
        <v>0.875</v>
      </c>
      <c r="D10" s="61"/>
      <c r="E10" s="59" t="s">
        <v>171</v>
      </c>
      <c r="F10" s="7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</row>
    <row r="12" customFormat="false" ht="15" hidden="false" customHeight="false" outlineLevel="0" collapsed="false">
      <c r="A12" s="7"/>
      <c r="B12" s="56" t="s">
        <v>172</v>
      </c>
      <c r="C12" s="56"/>
      <c r="D12" s="56"/>
      <c r="E12" s="56"/>
      <c r="F12" s="7"/>
    </row>
    <row r="13" customFormat="false" ht="15" hidden="false" customHeight="false" outlineLevel="0" collapsed="false">
      <c r="A13" s="7"/>
      <c r="B13" s="57" t="s">
        <v>173</v>
      </c>
      <c r="C13" s="58" t="n">
        <f aca="false">COUNTIF(VRTM!$E$6:$E$205,"T")</f>
        <v>3</v>
      </c>
      <c r="D13" s="58"/>
      <c r="E13" s="7"/>
      <c r="F13" s="7"/>
    </row>
    <row r="14" customFormat="false" ht="15" hidden="false" customHeight="false" outlineLevel="0" collapsed="false">
      <c r="A14" s="7"/>
      <c r="B14" s="57" t="s">
        <v>174</v>
      </c>
      <c r="C14" s="58" t="n">
        <f aca="false">COUNTIF(VRTM!$E$6:$E$205,"A")</f>
        <v>1</v>
      </c>
      <c r="D14" s="58"/>
      <c r="E14" s="7"/>
      <c r="F14" s="7"/>
    </row>
    <row r="15" customFormat="false" ht="15" hidden="false" customHeight="false" outlineLevel="0" collapsed="false">
      <c r="A15" s="7"/>
      <c r="B15" s="57" t="s">
        <v>175</v>
      </c>
      <c r="C15" s="58" t="n">
        <f aca="false">COUNTIF(VRTM!$E$6:$E$205,"I")</f>
        <v>1</v>
      </c>
      <c r="D15" s="58"/>
      <c r="E15" s="7"/>
      <c r="F15" s="7"/>
    </row>
    <row r="16" customFormat="false" ht="15" hidden="false" customHeight="false" outlineLevel="0" collapsed="false">
      <c r="A16" s="7"/>
      <c r="B16" s="57" t="s">
        <v>176</v>
      </c>
      <c r="C16" s="58" t="n">
        <f aca="false">COUNTIF(VRTM!$E$6:$E$205,"D")</f>
        <v>2</v>
      </c>
      <c r="D16" s="58"/>
      <c r="E16" s="7"/>
      <c r="F16" s="7"/>
    </row>
    <row r="17" customFormat="false" ht="15" hidden="false" customHeight="false" outlineLevel="0" collapsed="false">
      <c r="A17" s="7"/>
      <c r="B17" s="57" t="s">
        <v>177</v>
      </c>
      <c r="C17" s="58" t="n">
        <f aca="false">SUM($C$13:$C$16)</f>
        <v>7</v>
      </c>
      <c r="D17" s="58"/>
      <c r="E17" s="59" t="s">
        <v>178</v>
      </c>
      <c r="F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</row>
    <row r="19" customFormat="false" ht="15" hidden="false" customHeight="false" outlineLevel="0" collapsed="false">
      <c r="A19" s="7"/>
      <c r="B19" s="56" t="s">
        <v>179</v>
      </c>
      <c r="C19" s="56"/>
      <c r="D19" s="56"/>
      <c r="E19" s="56"/>
      <c r="F19" s="7"/>
    </row>
    <row r="20" customFormat="false" ht="15" hidden="false" customHeight="false" outlineLevel="0" collapsed="false">
      <c r="A20" s="7"/>
      <c r="B20" s="57" t="s">
        <v>46</v>
      </c>
      <c r="C20" s="58" t="n">
        <f aca="false">COUNTIF(VRTM!$O$6:$O$205,"Pass")</f>
        <v>4</v>
      </c>
      <c r="D20" s="58"/>
      <c r="E20" s="7"/>
      <c r="F20" s="7"/>
    </row>
    <row r="21" customFormat="false" ht="15" hidden="false" customHeight="false" outlineLevel="0" collapsed="false">
      <c r="A21" s="7"/>
      <c r="B21" s="57" t="s">
        <v>50</v>
      </c>
      <c r="C21" s="58" t="n">
        <f aca="false">COUNTIF(VRTM!$O$6:$O$205,"Fail")</f>
        <v>1</v>
      </c>
      <c r="D21" s="58"/>
      <c r="E21" s="7"/>
      <c r="F21" s="7"/>
    </row>
    <row r="22" customFormat="false" ht="15" hidden="false" customHeight="false" outlineLevel="0" collapsed="false">
      <c r="A22" s="7"/>
      <c r="B22" s="57" t="s">
        <v>54</v>
      </c>
      <c r="C22" s="58" t="n">
        <f aca="false">COUNTIF(VRTM!$O$6:$O$205,"Partial")</f>
        <v>1</v>
      </c>
      <c r="D22" s="58"/>
      <c r="E22" s="7"/>
      <c r="F22" s="7"/>
    </row>
    <row r="23" customFormat="false" ht="15" hidden="false" customHeight="false" outlineLevel="0" collapsed="false">
      <c r="A23" s="7"/>
      <c r="B23" s="57" t="s">
        <v>58</v>
      </c>
      <c r="C23" s="58" t="n">
        <f aca="false">COUNTIF(VRTM!$O$6:$O$205,"Deferred")</f>
        <v>0</v>
      </c>
      <c r="D23" s="58"/>
      <c r="E23" s="7"/>
      <c r="F23" s="7"/>
    </row>
    <row r="24" customFormat="false" ht="15" hidden="false" customHeight="false" outlineLevel="0" collapsed="false">
      <c r="A24" s="7"/>
      <c r="B24" s="57" t="s">
        <v>60</v>
      </c>
      <c r="C24" s="58" t="n">
        <f aca="false">COUNTIF(VRTM!$O$6:$O$205,"Untested")</f>
        <v>2</v>
      </c>
      <c r="D24" s="58"/>
      <c r="E24" s="7"/>
      <c r="F24" s="7"/>
    </row>
    <row r="25" customFormat="false" ht="20.85" hidden="false" customHeight="false" outlineLevel="0" collapsed="false">
      <c r="A25" s="7"/>
      <c r="B25" s="60" t="s">
        <v>180</v>
      </c>
      <c r="C25" s="61" t="n">
        <f aca="false">IFERROR($C$20/($C$6-$C$23),0)</f>
        <v>0.5</v>
      </c>
      <c r="D25" s="61"/>
      <c r="E25" s="59" t="s">
        <v>181</v>
      </c>
      <c r="F25" s="7"/>
    </row>
    <row r="26" customFormat="false" ht="15" hidden="false" customHeight="false" outlineLevel="0" collapsed="false">
      <c r="A26" s="7"/>
      <c r="B26" s="57" t="s">
        <v>182</v>
      </c>
      <c r="C26" s="62" t="n">
        <f aca="false">IFERROR($C$20/$C$6,0)</f>
        <v>0.5</v>
      </c>
      <c r="D26" s="62"/>
      <c r="E26" s="59" t="s">
        <v>183</v>
      </c>
      <c r="F26" s="7"/>
    </row>
    <row r="27" customFormat="false" ht="15" hidden="false" customHeight="false" outlineLevel="0" collapsed="false">
      <c r="A27" s="7"/>
      <c r="B27" s="7"/>
      <c r="C27" s="7"/>
      <c r="D27" s="7"/>
      <c r="E27" s="7"/>
      <c r="F27" s="7"/>
    </row>
    <row r="28" customFormat="false" ht="15" hidden="false" customHeight="false" outlineLevel="0" collapsed="false">
      <c r="A28" s="7"/>
      <c r="B28" s="56" t="s">
        <v>184</v>
      </c>
      <c r="C28" s="56"/>
      <c r="D28" s="56"/>
      <c r="E28" s="56"/>
      <c r="F28" s="7"/>
    </row>
    <row r="29" customFormat="false" ht="15" hidden="false" customHeight="false" outlineLevel="0" collapsed="false">
      <c r="A29" s="7"/>
      <c r="B29" s="63" t="s">
        <v>185</v>
      </c>
      <c r="C29" s="37" t="s">
        <v>186</v>
      </c>
      <c r="D29" s="37" t="s">
        <v>187</v>
      </c>
      <c r="E29" s="37" t="s">
        <v>188</v>
      </c>
      <c r="F29" s="7"/>
    </row>
    <row r="30" customFormat="false" ht="15" hidden="false" customHeight="false" outlineLevel="0" collapsed="false">
      <c r="A30" s="7"/>
      <c r="B30" s="64" t="s">
        <v>44</v>
      </c>
      <c r="C30" s="65" t="n">
        <f aca="false">COUNTIF(VRTM!$D$6:$D$205,"KPP")</f>
        <v>2</v>
      </c>
      <c r="D30" s="65" t="n">
        <f aca="false">SUMPRODUCT((VRTM!$D$6:$D$205="KPP")*(VRTM!$O$6:$O$205="Pass"))</f>
        <v>1</v>
      </c>
      <c r="E30" s="66" t="n">
        <f aca="false">IFERROR($D$30/$C$30,0)</f>
        <v>0.5</v>
      </c>
      <c r="F30" s="7"/>
    </row>
    <row r="31" customFormat="false" ht="15" hidden="false" customHeight="false" outlineLevel="0" collapsed="false">
      <c r="A31" s="7"/>
      <c r="B31" s="64" t="s">
        <v>48</v>
      </c>
      <c r="C31" s="65" t="n">
        <f aca="false">COUNTIF(VRTM!$D$6:$D$205,"KSA")</f>
        <v>3</v>
      </c>
      <c r="D31" s="65" t="n">
        <f aca="false">SUMPRODUCT((VRTM!$D$6:$D$205="KSA")*(VRTM!$O$6:$O$205="Pass"))</f>
        <v>1</v>
      </c>
      <c r="E31" s="66" t="n">
        <f aca="false">IFERROR($D$31/$C$31,0)</f>
        <v>0.333333333333333</v>
      </c>
      <c r="F31" s="7"/>
    </row>
    <row r="32" customFormat="false" ht="15" hidden="false" customHeight="false" outlineLevel="0" collapsed="false">
      <c r="A32" s="7"/>
      <c r="B32" s="64" t="s">
        <v>52</v>
      </c>
      <c r="C32" s="65" t="n">
        <f aca="false">COUNTIF(VRTM!$D$6:$D$205,"CTP")</f>
        <v>0</v>
      </c>
      <c r="D32" s="65" t="n">
        <f aca="false">SUMPRODUCT((VRTM!$D$6:$D$205="CTP")*(VRTM!$O$6:$O$205="Pass"))</f>
        <v>0</v>
      </c>
      <c r="E32" s="66" t="n">
        <f aca="false">IFERROR($D$32/$C$32,0)</f>
        <v>0</v>
      </c>
      <c r="F32" s="7"/>
    </row>
    <row r="33" customFormat="false" ht="15" hidden="false" customHeight="false" outlineLevel="0" collapsed="false">
      <c r="A33" s="7"/>
      <c r="B33" s="67" t="s">
        <v>189</v>
      </c>
      <c r="C33" s="67"/>
      <c r="D33" s="67"/>
      <c r="E33" s="67"/>
      <c r="F33" s="7"/>
    </row>
    <row r="34" customFormat="false" ht="15" hidden="false" customHeight="false" outlineLevel="0" collapsed="false">
      <c r="A34" s="7"/>
      <c r="B34" s="7"/>
      <c r="C34" s="7"/>
      <c r="D34" s="7"/>
      <c r="E34" s="7"/>
      <c r="F34" s="7"/>
    </row>
    <row r="35" customFormat="false" ht="15" hidden="false" customHeight="false" outlineLevel="0" collapsed="false">
      <c r="A35" s="7"/>
      <c r="B35" s="56" t="s">
        <v>190</v>
      </c>
      <c r="C35" s="56"/>
      <c r="D35" s="56"/>
      <c r="E35" s="56"/>
      <c r="F35" s="7"/>
    </row>
    <row r="36" customFormat="false" ht="15" hidden="false" customHeight="false" outlineLevel="0" collapsed="false">
      <c r="A36" s="7"/>
      <c r="B36" s="63" t="s">
        <v>191</v>
      </c>
      <c r="C36" s="37" t="s">
        <v>186</v>
      </c>
      <c r="D36" s="37" t="s">
        <v>187</v>
      </c>
      <c r="E36" s="37" t="s">
        <v>188</v>
      </c>
      <c r="F36" s="7"/>
    </row>
    <row r="37" customFormat="false" ht="15" hidden="false" customHeight="false" outlineLevel="0" collapsed="false">
      <c r="A37" s="7"/>
      <c r="B37" s="64" t="s">
        <v>105</v>
      </c>
      <c r="C37" s="65" t="n">
        <f aca="false">COUNTIF(VRTM!$H$6:$H$205,"DT&amp;E")</f>
        <v>5</v>
      </c>
      <c r="D37" s="65" t="n">
        <f aca="false">SUMPRODUCT((VRTM!$H$6:$H$205="DT&amp;E")*(VRTM!$O$6:$O$205="Pass"))</f>
        <v>4</v>
      </c>
      <c r="E37" s="66" t="n">
        <f aca="false">IFERROR($D$37/$C$37,0)</f>
        <v>0.8</v>
      </c>
      <c r="F37" s="7"/>
    </row>
    <row r="38" customFormat="false" ht="15" hidden="false" customHeight="false" outlineLevel="0" collapsed="false">
      <c r="A38" s="7"/>
      <c r="B38" s="64" t="s">
        <v>140</v>
      </c>
      <c r="C38" s="65" t="n">
        <f aca="false">COUNTIF(VRTM!$H$6:$H$205,"OT&amp;E")</f>
        <v>2</v>
      </c>
      <c r="D38" s="65" t="n">
        <f aca="false">SUMPRODUCT((VRTM!$H$6:$H$205="OT&amp;E")*(VRTM!$O$6:$O$205="Pass"))</f>
        <v>0</v>
      </c>
      <c r="E38" s="66" t="n">
        <f aca="false">IFERROR($D$38/$C$38,0)</f>
        <v>0</v>
      </c>
      <c r="F38" s="7"/>
    </row>
    <row r="39" customFormat="false" ht="15" hidden="false" customHeight="false" outlineLevel="0" collapsed="false">
      <c r="A39" s="7"/>
      <c r="B39" s="64" t="s">
        <v>192</v>
      </c>
      <c r="C39" s="65" t="n">
        <f aca="false">COUNTIF(VRTM!$H$6:$H$205,"LFT&amp;E")</f>
        <v>0</v>
      </c>
      <c r="D39" s="65" t="n">
        <f aca="false">SUMPRODUCT((VRTM!$H$6:$H$205="LFT&amp;E")*(VRTM!$O$6:$O$205="Pass"))</f>
        <v>0</v>
      </c>
      <c r="E39" s="66" t="n">
        <f aca="false">IFERROR($D$39/$C$39,0)</f>
        <v>0</v>
      </c>
      <c r="F39" s="7"/>
    </row>
    <row r="40" customFormat="false" ht="15" hidden="false" customHeight="false" outlineLevel="0" collapsed="false">
      <c r="A40" s="7"/>
      <c r="B40" s="7"/>
      <c r="C40" s="7"/>
      <c r="D40" s="7"/>
      <c r="E40" s="7"/>
      <c r="F40" s="7"/>
    </row>
    <row r="41" customFormat="false" ht="15" hidden="false" customHeight="false" outlineLevel="0" collapsed="false">
      <c r="A41" s="7"/>
      <c r="B41" s="56" t="s">
        <v>193</v>
      </c>
      <c r="C41" s="56"/>
      <c r="D41" s="56"/>
      <c r="E41" s="56"/>
      <c r="F41" s="7"/>
    </row>
    <row r="42" customFormat="false" ht="15" hidden="false" customHeight="false" outlineLevel="0" collapsed="false">
      <c r="A42" s="7"/>
      <c r="B42" s="63" t="s">
        <v>194</v>
      </c>
      <c r="C42" s="37" t="s">
        <v>186</v>
      </c>
      <c r="D42" s="37" t="s">
        <v>187</v>
      </c>
      <c r="E42" s="37" t="s">
        <v>188</v>
      </c>
      <c r="F42" s="7"/>
    </row>
    <row r="43" customFormat="false" ht="15" hidden="false" customHeight="false" outlineLevel="0" collapsed="false">
      <c r="A43" s="7"/>
      <c r="B43" s="64" t="s">
        <v>104</v>
      </c>
      <c r="C43" s="65" t="n">
        <f aca="false">COUNTIF(VRTM!$G$6:$G$205,"System")</f>
        <v>5</v>
      </c>
      <c r="D43" s="65" t="n">
        <f aca="false">SUMPRODUCT((VRTM!$G$6:$G$205="System")*(VRTM!$O$6:$O$205="Pass"))</f>
        <v>2</v>
      </c>
      <c r="E43" s="66" t="n">
        <f aca="false">IFERROR($D$43/$C$43,0)</f>
        <v>0.4</v>
      </c>
      <c r="F43" s="7"/>
    </row>
    <row r="44" customFormat="false" ht="15" hidden="false" customHeight="false" outlineLevel="0" collapsed="false">
      <c r="A44" s="7"/>
      <c r="B44" s="64" t="s">
        <v>153</v>
      </c>
      <c r="C44" s="65" t="n">
        <f aca="false">COUNTIF(VRTM!$G$6:$G$205,"Subsystem")</f>
        <v>2</v>
      </c>
      <c r="D44" s="65" t="n">
        <f aca="false">SUMPRODUCT((VRTM!$G$6:$G$205="Subsystem")*(VRTM!$O$6:$O$205="Pass"))</f>
        <v>1</v>
      </c>
      <c r="E44" s="66" t="n">
        <f aca="false">IFERROR($D$44/$C$44,0)</f>
        <v>0.5</v>
      </c>
      <c r="F44" s="7"/>
    </row>
    <row r="45" customFormat="false" ht="15" hidden="false" customHeight="false" outlineLevel="0" collapsed="false">
      <c r="A45" s="7"/>
      <c r="B45" s="64" t="s">
        <v>131</v>
      </c>
      <c r="C45" s="65" t="n">
        <f aca="false">COUNTIF(VRTM!$G$6:$G$205,"Component")</f>
        <v>1</v>
      </c>
      <c r="D45" s="65" t="n">
        <f aca="false">SUMPRODUCT((VRTM!$G$6:$G$205="Component")*(VRTM!$O$6:$O$205="Pass"))</f>
        <v>1</v>
      </c>
      <c r="E45" s="66" t="n">
        <f aca="false">IFERROR($D$45/$C$45,0)</f>
        <v>1</v>
      </c>
      <c r="F45" s="7"/>
    </row>
    <row r="46" customFormat="false" ht="15" hidden="false" customHeight="false" outlineLevel="0" collapsed="false">
      <c r="A46" s="7"/>
      <c r="B46" s="7"/>
      <c r="C46" s="7"/>
      <c r="D46" s="7"/>
      <c r="E46" s="7"/>
      <c r="F46" s="7"/>
    </row>
    <row r="47" customFormat="false" ht="21.75" hidden="false" customHeight="true" outlineLevel="0" collapsed="false">
      <c r="A47" s="27" t="s">
        <v>1</v>
      </c>
      <c r="B47" s="28" t="s">
        <v>83</v>
      </c>
      <c r="C47" s="29"/>
      <c r="D47" s="29"/>
      <c r="E47" s="29"/>
      <c r="F47" s="29"/>
    </row>
  </sheetData>
  <mergeCells count="27">
    <mergeCell ref="B1:F1"/>
    <mergeCell ref="B2:F2"/>
    <mergeCell ref="B3:F3"/>
    <mergeCell ref="B5:E5"/>
    <mergeCell ref="C6:D6"/>
    <mergeCell ref="C7:D7"/>
    <mergeCell ref="C8:D8"/>
    <mergeCell ref="C9:D9"/>
    <mergeCell ref="C10:D10"/>
    <mergeCell ref="B12:E12"/>
    <mergeCell ref="C13:D13"/>
    <mergeCell ref="C14:D14"/>
    <mergeCell ref="C15:D15"/>
    <mergeCell ref="C16:D16"/>
    <mergeCell ref="C17:D17"/>
    <mergeCell ref="B19:E19"/>
    <mergeCell ref="C20:D20"/>
    <mergeCell ref="C21:D21"/>
    <mergeCell ref="C22:D22"/>
    <mergeCell ref="C23:D23"/>
    <mergeCell ref="C24:D24"/>
    <mergeCell ref="C25:D25"/>
    <mergeCell ref="C26:D26"/>
    <mergeCell ref="B28:E28"/>
    <mergeCell ref="B33:E33"/>
    <mergeCell ref="B35:E35"/>
    <mergeCell ref="B41:E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2026-06-04T23:05:07Z</dcterms:created>
  <dc:creator>openpyxl</dc:creator>
  <dc:description/>
  <dc:language>en-US</dc:language>
  <cp:lastModifiedBy/>
  <dcterms:modified xsi:type="dcterms:W3CDTF">2026-06-04T23:05:07Z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